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9" activeTab="0"/>
  </bookViews>
  <sheets>
    <sheet name="UNIFICADA MARE E ILHA" sheetId="1" r:id="rId1"/>
  </sheets>
  <definedNames/>
  <calcPr fullCalcOnLoad="1"/>
</workbook>
</file>

<file path=xl/comments1.xml><?xml version="1.0" encoding="utf-8"?>
<comments xmlns="http://schemas.openxmlformats.org/spreadsheetml/2006/main">
  <authors>
    <author/>
  </authors>
  <commentList>
    <comment ref="C179" authorId="0">
      <text>
        <r>
          <rPr>
            <b/>
            <sz val="9"/>
            <color indexed="55"/>
            <rFont val="Tahoma"/>
            <family val="2"/>
          </rPr>
          <t>LUIZ GUILHERME DUQUE ESTRADA:</t>
        </r>
      </text>
    </comment>
  </commentList>
</comments>
</file>

<file path=xl/sharedStrings.xml><?xml version="1.0" encoding="utf-8"?>
<sst xmlns="http://schemas.openxmlformats.org/spreadsheetml/2006/main" count="617" uniqueCount="337">
  <si>
    <t>Disposicao final de materiais e residuos de obras em locais de operacao e disposicao final apropriados, autorizados e/ou licenciados pelos orgaos de licenciamento e de controle ambiental, medida mediante comprovantes comerciais de pagamento - notas fiscais ou recibos timbrados de disposicao.</t>
  </si>
  <si>
    <t>SE- SERVIÇOS DE ESCRITÓRIO, LABORATÓRIO E CAMPO</t>
  </si>
  <si>
    <t>SE 24.70.0050</t>
  </si>
  <si>
    <t>Fornecimento de projeto executivo de instalacao eletrica em Autocad aprovado pela concessionaria, em predios escolares e administrativos com ate 500m2 de area.(desonerado)</t>
  </si>
  <si>
    <t>m²</t>
  </si>
  <si>
    <t>SE 24.95.0050 (A)</t>
  </si>
  <si>
    <t>Projeto executivo de programacao visual para predios escolares e/ou administrativos de 501 ate 3000m2 apresentado em Autocad for Windows nos padroes da contratante.(desonerado)</t>
  </si>
  <si>
    <t>SE 25.60.0200</t>
  </si>
  <si>
    <t>Fornecimento de projeto executivo de instalacao de esgoto sanitario e aguas pluviais em Autocad aprovado pela concessionaria, em predios culturais.</t>
  </si>
  <si>
    <t>SE 24.20.0350</t>
  </si>
  <si>
    <t>Projeto estrutural para predios culturais ate 500m2, apresentado em disquete, sendo o arquivo compativel com o Autocad da Autodesk, e uma copia em papel vegetal nos padroes da contratante constando de plantas de forma, armacao e detalhes, de acordo com a ABNT.(desonerado)</t>
  </si>
  <si>
    <t>DR SERVIÇOS DE DRENAGEM</t>
  </si>
  <si>
    <t>DR54.05.0206</t>
  </si>
  <si>
    <t>Dreno em tubo de PVC rigido, diametro de 4", para viadutos, inclusive fornecimento do tubo, exclusive perfuracao e colagem.(desonerado)</t>
  </si>
  <si>
    <t>SEMI TOTAL</t>
  </si>
  <si>
    <t>BDI 20%</t>
  </si>
  <si>
    <t>TOTAL GERAL</t>
  </si>
  <si>
    <t>Secretaria Municipal de Cultura</t>
  </si>
  <si>
    <t>Subsecretaria de Gestão</t>
  </si>
  <si>
    <t>Assessoria de Obras e Manutenção</t>
  </si>
  <si>
    <t>Processo:</t>
  </si>
  <si>
    <t>Ano referência: 2016</t>
  </si>
  <si>
    <t>SERVIÇOS DE ENGENHARIA PARA RECUPERAÇÃO DAS LONAS CULTURAIS DA MARÉ E ILHA DO GOVERNADOR.</t>
  </si>
  <si>
    <t>PRAZO DE EXECUÇÃO: 120 DIAS</t>
  </si>
  <si>
    <t>AUTORIZADO EM:</t>
  </si>
  <si>
    <t>Sistema de Custo para Obras e Serviços de Engenharia</t>
  </si>
  <si>
    <t>EQUIPE:</t>
  </si>
  <si>
    <t>SC- SERVIÇOS COMPLEMENTARES</t>
  </si>
  <si>
    <t>Item</t>
  </si>
  <si>
    <t>Código</t>
  </si>
  <si>
    <t>Especificação</t>
  </si>
  <si>
    <t>Unid</t>
  </si>
  <si>
    <t>Quant</t>
  </si>
  <si>
    <t>Custo unit</t>
  </si>
  <si>
    <t>Total</t>
  </si>
  <si>
    <t>SC 09.05.0250</t>
  </si>
  <si>
    <t>Bombeiro hidraulico (inclusive encargos sociais).(desonerado)</t>
  </si>
  <si>
    <t>h</t>
  </si>
  <si>
    <t>SC 09.05.0450</t>
  </si>
  <si>
    <t>Eletricista (inclusive encargos sociais).(desonerado)</t>
  </si>
  <si>
    <t>SC 09.05.1200</t>
  </si>
  <si>
    <t>Pedreiro (inclusive encargos sociais).(desonerado)</t>
  </si>
  <si>
    <t>SC 09.05.1250</t>
  </si>
  <si>
    <t>Pintor (inclusive encargos sociais).(desonerado)</t>
  </si>
  <si>
    <t>SC 10.05.1400</t>
  </si>
  <si>
    <t>Serralheiro (inclusive encargos sociais)</t>
  </si>
  <si>
    <t>SC 09.05.1450</t>
  </si>
  <si>
    <t>Servente (inclusive encargos sociais).(desonerado)</t>
  </si>
  <si>
    <t>TOTAL CATEGORIA</t>
  </si>
  <si>
    <t>AD- ADMINISTRAÇÃO LOCAL, MOBILIZAÇÃO, DESMOBILIZAÇÃO E APOIO TECNOLÓGICO</t>
  </si>
  <si>
    <t>AD 15.10.0200</t>
  </si>
  <si>
    <t>Transporte de andaime tubular, considerando-se a area de projecao vertical do andaime, inclusive ida e volta do caminhao, carga e descarga (considerar o minimo de 315m2xKm, para calculo deste transporte).</t>
  </si>
  <si>
    <t>m2.Km</t>
  </si>
  <si>
    <t>AD 39.05.0122</t>
  </si>
  <si>
    <t>Engenheiro,  arquiteto ou geologo jr (inclusive encargos sociais).(desonerado)</t>
  </si>
  <si>
    <t>MAT 031475</t>
  </si>
  <si>
    <t>Placa de identificacao confeccionada chapa Pet 2,0mm, fundo, textos e simbolos em vinil auto-adesivo</t>
  </si>
  <si>
    <t>m2</t>
  </si>
  <si>
    <t>MAT 098940</t>
  </si>
  <si>
    <t>Placa de inauguracao em latao, com gravacao atraves de fotocorrosao, espessura de 3mm, de (60 x 40)</t>
  </si>
  <si>
    <t>un</t>
  </si>
  <si>
    <t>AD 20.25.0300</t>
  </si>
  <si>
    <t>Placa de identificacao de obra publica, inclusive pintura, estrutura, suporte de madeira em pecas de madeira serrada de (7,5 x 7,5)cm e transporte. Fornecimento e colocacao.</t>
  </si>
  <si>
    <t>AL- ALVENARIAS E PAREDES DIVISÓRIAS</t>
  </si>
  <si>
    <t>AL 04.20.0050 (/)</t>
  </si>
  <si>
    <t>Alvenaria de tijolo (10x20x20)cm,de furos redondos, com argamassa de cimento e saibro no traco 1:8, em parede de meia vez (0,10m), de superficie corrida, ate 1,50m de altura, e medida pela area real.(desonerado)</t>
  </si>
  <si>
    <t>AL 04.20.0200</t>
  </si>
  <si>
    <t>Alvenaria de tijolo (10x20x30)cm, de furos redondos, com argamassa de cimento e saibro no traco 1:8, em paredes com vaos ou arestas (0,10m), ate 3m de altura, e medida pela area real.(desonerado)</t>
  </si>
  <si>
    <t>AL 04.27.0100</t>
  </si>
  <si>
    <t>Alvenaria de blocos de concreto estrutural (15x20x40)cm, com argamassa de cimento e areia no traco 1:8, em paredes com vaos de meia vez (0,15m), ate 3m de altura, e medida pela area real.(desonerado)</t>
  </si>
  <si>
    <t>AL 05.23.0300</t>
  </si>
  <si>
    <t>Alvenaria estrutural de tijolo ceramico tipo "U" (14x19x29)cm, aparentes, espessura de 14cm, para cintas e vergas de amarracao. Fornecimento e assentamento.</t>
  </si>
  <si>
    <t>m</t>
  </si>
  <si>
    <t>AP- APARELHOS HIDRÁULICOS, SANITÁRIOS, ELÉTRICOS, MECÂNICOS E ESPORTIVOS</t>
  </si>
  <si>
    <t>AP 10.20.0109</t>
  </si>
  <si>
    <t>Condicionador de ar, tipo Split convencional, 24.000 btu, quente / frio, controle remoto total sem fio, mostrador digital, inclusive unidade externa independente, Ever Confort ou similar. Fornecimento.(desonerado)</t>
  </si>
  <si>
    <t>AP04.07.0300</t>
  </si>
  <si>
    <t>Bacia sanitaria para deficiente fisico, cor gelo, linha Vogue Plus Conforto, referencia P51, da Deca ou similar. Fornecimento.(desonerado)</t>
  </si>
  <si>
    <t>AP04.07.0800</t>
  </si>
  <si>
    <t>Lavatorio de louca com coluna, para deficiente fisico, cor gelo, linha Vogue Plus Conforto, referencia L51, dimensoes 55x47 cm, da Deca ou similar, coluna de louca universal referencia C1, da Deca ou similar. Fornecimento.(desonerado)</t>
  </si>
  <si>
    <t>AP 04.15.0101</t>
  </si>
  <si>
    <t>Assento de plastico, Goyana popular ou similar. Fornecimento e colocacao.(desonerado)</t>
  </si>
  <si>
    <t>AP 04.05.0512</t>
  </si>
  <si>
    <t>Vaso sifonado, linha Azaleia, na cor branca, Celite ou similar, e caixa de descarga de louca acoplada. Fornecimento.(desonerado)</t>
  </si>
  <si>
    <t>AP 05.15.0350</t>
  </si>
  <si>
    <t>Rabicho plastico de 30cm com saida de 1/2". Fornecimento.</t>
  </si>
  <si>
    <t>AP 05.15.0500</t>
  </si>
  <si>
    <t>Sifao roscavel para pia ou lavatorio de PVC rigido, diametro de 1". Fornecimento.</t>
  </si>
  <si>
    <t>AP 05.20.0700</t>
  </si>
  <si>
    <t>Tubo de ligacao para vaso sanitario, com anel expansor, cromado. Fornecimento.</t>
  </si>
  <si>
    <t>AP 05.10.0131</t>
  </si>
  <si>
    <t>Barra de apoio reta, com 50cm, em aco inoxidavel AISI 304, tubo de 1 1/4", inclusive fixacao com parafuso inoxidavel e buchas plasticas. Fornecimento.</t>
  </si>
  <si>
    <t>AP 05.10.0134</t>
  </si>
  <si>
    <t>Barra de apoio para pia ou lavatorio (protecao para pia), em aco inoxidavel AISI 304, tubo de 1 1/4", inclusive fixacao com parafusos inoxidaveis e buchas plasticas. Fornecimento.</t>
  </si>
  <si>
    <t>AP 05.10.0137</t>
  </si>
  <si>
    <t>Barra de apoio lateral de vaso sanitario, modelo "P" ou "U", em aco inoxidavel AISI 304, de 1 1/4", inclusive fixacao com parafusos inoxidavel e buchas plasticas. Fornecimento.</t>
  </si>
  <si>
    <t>MAT092100</t>
  </si>
  <si>
    <t>Papeleira de polietileno, capacidade para 50l, de (75,50x34,50x43,50)cm</t>
  </si>
  <si>
    <t>AP 05.15.0800</t>
  </si>
  <si>
    <t>Valvula para lavatorio, de 1 1/4", de PVC rigido. Fornecimento.</t>
  </si>
  <si>
    <t>AP 05.20.0300</t>
  </si>
  <si>
    <t>Sifao, de 1" x 1 1/4", Deca 1680-C ou similar. Fornecimento.</t>
  </si>
  <si>
    <t>AP 05.20.0570</t>
  </si>
  <si>
    <t>Torneira para lavatorio Pressmatic Benefit de Mesa Chrome, codigo 00185106, Docol ou similar. Fornecimento</t>
  </si>
  <si>
    <t>MAT 090300</t>
  </si>
  <si>
    <t>Mictório coletivo de aço inoxidavel chapa 20/304, de (1,00x0,58x0,30)m, com crivo de saída cromado</t>
  </si>
  <si>
    <t>um</t>
  </si>
  <si>
    <t>AP 04.05.0153</t>
  </si>
  <si>
    <t>Cuba de louca, de (49x36)cm, para lavatorio, na cor branca, torneira de 1/2", valvula de PVC rigido de 1"x2 3/8" e sifao de PVC rigido de 1"x1 1/2". Fornecimento e colocacao.(desonerado)</t>
  </si>
  <si>
    <t>MAT 092100</t>
  </si>
  <si>
    <t>CI- COBERTURA, ISOLAMENTO E IMPERMEABILIZAÇÃO</t>
  </si>
  <si>
    <t>CI 05.37.0200 (A)</t>
  </si>
  <si>
    <t>Cobertura termo-isolante, dupla, tipo sanduiche, trapezoidal, de aco galvanizado 0,43mm, para uso onde se requer conforto termico, dupla estanqueidade lateral (superior/inferior) e pintura nas 2 faces, recheio de poliester expandido (EPS altura = 40mm) com retardante a chama e densidade conforme NBR-11.752 da ABNT, largura util de 985mm, comprimento ate 7,00m, incluindo os acessorios para fixacao e pintura eletrostatica com tinta em po, a base de poliester com espessura de 60 micras, em estufa continua a 200oC, Facil &amp; Rapido ou similar. Fornecimento e colocacao.</t>
  </si>
  <si>
    <t>CI 05.40.0253 (/)</t>
  </si>
  <si>
    <t>Cumeeira em aluminio com acabamento em verniz nas 2 faces, trapezoidal ou ondulada, medindo: (1265x600x0,8)mm, Alcoa ou similar. Fornecimento e colocacao.</t>
  </si>
  <si>
    <t>CI 04.45.0106 (/)</t>
  </si>
  <si>
    <t>Cobertura em telhas onduladas, sem amianto, com espessura de 6mm, fixadas por parafusos galvanizados, inclusive vedacao, exclusive o madeiramento, Maxiplac da Brasilit ou similar. Fornecimento e colocacao.(desonerado)</t>
  </si>
  <si>
    <t>CI 04.05.0100 (/)</t>
  </si>
  <si>
    <t>Madeiramento para cobertura de telhas onduladas de cimento amianto ou Fiber-Glass ou similar, pregadas sem tesouras ou pontaletes, medido pela projecao.(desonerado)</t>
  </si>
  <si>
    <t>CI 14.05.0300 (/)</t>
  </si>
  <si>
    <t>Impermeabilzacao e isolamento termico de terracos, lajes, calhas e telhados com membrana a base de asfalto plastico puro, sem cargas de minerais, com prova de densidade, alma central de polietileno de alta densidade biorientado e aluminio superior gofrado, espessura de 4mm, tipo Multimanta ou similar.(desonerado)</t>
  </si>
  <si>
    <t>CI 04.43.0050</t>
  </si>
  <si>
    <t>Cobertura dupla de 30mm, com telha termica, trapezoidal em aluminio, inclusive todos os acessorios necessarios a sua execucao, Bernini ou similar. Fornecimento e colocacao, exclusive transporte.(desonerado)</t>
  </si>
  <si>
    <t>CO- CANTEIRO DE OBRAS</t>
  </si>
  <si>
    <t>CO 05.10.0050</t>
  </si>
  <si>
    <t>Aluguel de andaime tubular sobre sapatas fixas, formado por elementos de 1,50m de largura e de altura, considerando-se a area da projecao vertical do andaime e pago pelo tempo necessario a sua utilizacao, exclusive: transporte dos elementos do andaime, ate a obra (vide item AD 15.10.0200), plataforma ou passarela de Pinho ou similar (vide itens CO 05.05.0400 e CO 05.15.0300). Montagem e desmontagem dos andaimes (vide item CO 05.15.0100).</t>
  </si>
  <si>
    <t>m2.mes</t>
  </si>
  <si>
    <t>CO 05.0.0400</t>
  </si>
  <si>
    <t>Plataforma de madeira apoiada sobre suporte, compreendendo montagem e desmontagem, ja considerando o reaproveitamento 20 vezes da madeira.</t>
  </si>
  <si>
    <t>CO.05.15.0100</t>
  </si>
  <si>
    <t>Montagem e desmontagem de andaime tubular, considerando-se a area vertical recoberta</t>
  </si>
  <si>
    <t>ES-ESQUADRIAS</t>
  </si>
  <si>
    <t>ES 05.30.0140</t>
  </si>
  <si>
    <t>Guarda-corpo metalico com 1,00m de altura, em modulos de 1,88m com montantes em chapa de aco USI-SAC 350, chumbado no concreto atraves de chumbadores de aco inoxidavel, interligados por dois tubos horizontais superiores com diametro de 2 1/2" e dois tubos horizontais inferiores com diametro de 1" em aco galvanizado, inclusive pintura. Fornecimento e instalacao.(desonerado)</t>
  </si>
  <si>
    <t>ES 09.10.0056 (/)</t>
  </si>
  <si>
    <t>Porta compensada, de (70x210)cm, folheada nas 2 faces. Fornecimento e instalacao exclusive fornecimento de ferragens, aduela e alizares.(desonerado)</t>
  </si>
  <si>
    <t>ES 09.10.0103 (B)</t>
  </si>
  <si>
    <t>Porta compensada, de (70 x 210 x 3)cm, folheada nas 2 faces, inclusive guarnicao, sendo a aduela de (13 x 3)cm e alizares de (5 x 2)cm. Fornecimento e instalacao, exclusive fornecimento de ferragens.(desonerado)</t>
  </si>
  <si>
    <t>ES 09.10.0450 (/)</t>
  </si>
  <si>
    <t>Portinhola em chapa de madeira compensada, de 20mm, para fechamento de quadros de luz ou armarios, inclusive guarnicao, exclusive ferragens.(desonerado)</t>
  </si>
  <si>
    <t>ES 39.05.0050 (/)</t>
  </si>
  <si>
    <t>Conjunto de ferragens, para portas de madeira, internas, constando de fornecimento sem instalacao (esta incluida no fornecimento e instalacao das esquadrias), de: fechadura referencia 1515 ST-2, acabamento cromado, macanetas referencia 435, entradas referencia 687-E, rosetas referencia 687-R e 3 dobradicas de ferro galvanizado de (3"x2 1/2"), com pino e bolas de ferro, referencia 1410, La Fonte ou similar.(desonerado)</t>
  </si>
  <si>
    <t>ES 14.10.0350 (/)</t>
  </si>
  <si>
    <t>Janela de correr de aluminio anodizado, em perfis serie 28, com 2 folhas de correr e bandeira de 0,50m com 2 paineis basculantes. Fornecimento e instalacao.(desonerado)</t>
  </si>
  <si>
    <t>ES 44.05.0350 (/)</t>
  </si>
  <si>
    <t>Vidro fantasia tipo canelado, martelado, artico ou lixa, incolor, com espessura de 4mm. Fornecimento e instalacao.(desonerado)</t>
  </si>
  <si>
    <t>ES44.05.0050</t>
  </si>
  <si>
    <t>Espelho de cristal, com espessura de 4mm e moldura de madeira aparelhada. Fornecimento e instalacao.(desonerado)</t>
  </si>
  <si>
    <t>ES 14.05.0150</t>
  </si>
  <si>
    <t>Porta de aluminio anodizado natural, perfil serie 25, em veneziana. Fornecimento e instalacao.(desonerado)</t>
  </si>
  <si>
    <t>ES 40.05.0573</t>
  </si>
  <si>
    <t>Fechadura, cromada, para portas de abrir de ferro ou aluminio, referencia 1330/22mm, La Fonte ou similar. Fornecimento da peca.</t>
  </si>
  <si>
    <t>ES 45.05.0350</t>
  </si>
  <si>
    <t>Vidro fantasia tipo canelado, martelado, artico ou lixa, incolor, com espessura de 4mm. Fornecimento e instalacao.</t>
  </si>
  <si>
    <t>ES 15.10.0400</t>
  </si>
  <si>
    <t>Janela basculante em aluminio anodizado, perfis Serie 28, com 1 ordem e bascula inferior fixa. Fornecimento e instalacao.</t>
  </si>
  <si>
    <t>ES 04.15.0050 (/)</t>
  </si>
  <si>
    <t>Portao de chapa de ferro galvanizado, com espessura de 0,5mm, com altura entre 2m e 3m e area total de 6m2 a 9m2, exclusive fechadura.(desonerado)</t>
  </si>
  <si>
    <t>ES 10.99.0600 (/)</t>
  </si>
  <si>
    <t>Porta acustica Somax ou similar, 46db referencia PS2, nas dimensoes de (1800x2100)mm, inclusive fechadura com macaneta, cilindro e marco removivel. Fornecimento e instalacao.</t>
  </si>
  <si>
    <t>ES 15.10.0800 (/)</t>
  </si>
  <si>
    <t>Janela projetante em aluminio anodizado, perfil extrudado, serie especial, com espessura minima de camada anodica de 20 micra, na cor preta, com duas folhas tipo Maxin-Air, com vidro temperado, medindo: (1,70x0,95)m, com ferragens e gaxetas de primeira qualidade. Fornecimento e instalacao.</t>
  </si>
  <si>
    <t>ES 04.20.0103 (/)</t>
  </si>
  <si>
    <t>Janela basculante em ferro, medindo (100x100)cm, fixacao de vidros, exclusive estes, mediante massa. Fornecimento e instalacao.(desonerado)</t>
  </si>
  <si>
    <t>ET- ESTRUTURAS</t>
  </si>
  <si>
    <t>ET 25.05.0160 (/)</t>
  </si>
  <si>
    <t>Perfil "I" de aco carbono, padrao americano, de 8"x4". Fornecimento e corte.</t>
  </si>
  <si>
    <t>ET24.05.0206</t>
  </si>
  <si>
    <t>Estrutura metalica em especial resistencia a corrosao (aco USI SAC, Corten ou similar) para obras prediais ate 04 pavimentos, incluindo projetos e datelhes executivos, pilares, vigas principais e secundariais, escadas, patamares e chapas das bases da fundacao, pintura protetora e de acabamento. Montagem, exclusive o fornecimento.(desonerado)</t>
  </si>
  <si>
    <t>IP- ILUMINAÇÃO PÚBLICA</t>
  </si>
  <si>
    <t>IP 19.05.0050</t>
  </si>
  <si>
    <t>Aterramento de caixa Hand-Hole.(desonerado)</t>
  </si>
  <si>
    <t>IP 19.05.0103</t>
  </si>
  <si>
    <t>Haste para aterramento, de 5/8" (16mm), com 2,50m de comprimento. Fornecimento.(desonerado)</t>
  </si>
  <si>
    <t>IP 29.25.0053</t>
  </si>
  <si>
    <t>Conduite flexivel galvanizado, de 19mm (3/4"). Fornecimento e colocacao.(desonerado)</t>
  </si>
  <si>
    <t>IP 29.15.0400</t>
  </si>
  <si>
    <t>Eletroduto de PVC rigido, roscavel, de 75mm (3"). Fornecimento.(desonerado)</t>
  </si>
  <si>
    <t>IP 24.05.0100</t>
  </si>
  <si>
    <t>Caixa de passagem em aluminio fundido (15x15x10)cm, com saidas rosqueadas de 3/4" e tampa removivel. Fornecimento.(desonerado)</t>
  </si>
  <si>
    <t>IP 49.10.0100 (/)</t>
  </si>
  <si>
    <t>Luminaria decorativa LDRJ-14 para lampada fluorescente compacta de 18W, com equipamento auxiliar eletromagnetico integrado, para instalacao em parede, corpo e grade de protecao em liga de aluminio fundido tipo ASTM-SG-7A ou SAE-23 pintados com tinta esmalte na cor cinza martelado, refrator prismatico em vidro borosilicato, receptaculo para base G-24d-2, conforme desenho A3-1900-PD e especificacao EM-RIOLUZ no 23. Fornecimento.(desonerado)</t>
  </si>
  <si>
    <t>IP 04.25.0250</t>
  </si>
  <si>
    <t>Poste de concreto, circular reto de 13m, com cabeca de concreto; exclusive fornecimento do poste e da cabeca. Assentamento.(desonerado)</t>
  </si>
  <si>
    <t>IP 14.05.0100</t>
  </si>
  <si>
    <t>Rede de baixa tensao (BT), aerea, com 1 condutor de aluminio, exclusive fornecimento do condutor (lance). Instalacao.(desonerado)</t>
  </si>
  <si>
    <t>IP 04.55.0050</t>
  </si>
  <si>
    <t>Colocacao de braco, padrao RIOLUZ, exclusive fornecimento das ferragens de fixacao e do braco.(desonerado)</t>
  </si>
  <si>
    <t>IP 49.05.0065</t>
  </si>
  <si>
    <t>Luminaria LRJ-35/1 p/lampada VS/MVM 70 W, c/equipamento auxiliar integrado, tensao 220V, encaixe em tubo com diametro de 48mm, difusor em vidro policurvado temperado, refletor em chapa de aluminio de alta pureza, grau de protecao minima IP-65, receptaculo E-27, especificacao EM-RIOLUZ no 105 (Desonerado)</t>
  </si>
  <si>
    <t>IT- INSTALAÇÕES ELÉTRICAS, HIDRÁULICAS, SANITÁRIAS E MECANICAS</t>
  </si>
  <si>
    <t>IT 24.50.0050</t>
  </si>
  <si>
    <t>Disjuntor, unipolar, do tipo Quicklag de 10A a 30A. Fornecimento e instalação.</t>
  </si>
  <si>
    <t>IT 24.34.0092</t>
  </si>
  <si>
    <t>Cabo de cobre rigido, com isolamento termoplastico, compreendendo: preparo, corte e enfiacao em eletrodutos em bitola de 150mm2. Fornecimento e instalacao.(desonerado)</t>
  </si>
  <si>
    <t>IT 24.44.0071</t>
  </si>
  <si>
    <t>Fio de cobre nu, na bitola de 16mm2. Fornecimento e instalacao.(desonerado)</t>
  </si>
  <si>
    <t>IT 24.48.0250</t>
  </si>
  <si>
    <t>Quadro de distribuicao de energia para disjuntores termo-magneticos unipolares, de embutir, com porta e barramento neutro e trifasico, para instalacao de ate 24 disjuntores, com dispositivo para chave geral. Fornecimento e instalacao.(desonerado)</t>
  </si>
  <si>
    <t>IT 24.62.0153</t>
  </si>
  <si>
    <t>Reator para lampadas fluorescentes de 2x40W, partida rapida. Fornecimento e instalacao.</t>
  </si>
  <si>
    <t>IT 30.15.0053</t>
  </si>
  <si>
    <t>Luminaria de sobrepor, fixada em laje ou forro, tipo calha, chanfrada ou prismatica, com lampadas aparentes, esmaltadas, completa, equipada com reatores de partida rapida e lampadas fluorescentes (2x20W). Fornecimento e instalacao.</t>
  </si>
  <si>
    <t>IT 24.66.0300</t>
  </si>
  <si>
    <t>Entrada de servico (PC), padrao LIGHT, para medicao trifasica entre 82,5 e 98,8Kva, quadro para instalacao de medidor tipo M-3, com disjuntor 3x250A, caixa para transformadores de corrente tipo TR-5 e caixa terminal T-5, com base fusivel de 600A, fusiveis de 500A, obras civis, fornecimento e montagem.(desonerado)</t>
  </si>
  <si>
    <t>IT 24.34.0086</t>
  </si>
  <si>
    <t>Cabo de cobre rigido, com isolamento termoplastico, compreendendo: preparo, corte e enfiacao em eletrodutos em bitola de 95mm2. Fornecimento e instalacao.(desonerado)</t>
  </si>
  <si>
    <t>IT 25.99.0250</t>
  </si>
  <si>
    <t>Instalacao de cabo em eletroduto com diametro de 1" ate 3", exclusive fornecimento do eletroduto e cabos.</t>
  </si>
  <si>
    <t>IT 24.34.0071</t>
  </si>
  <si>
    <t>Cabo de cobre rigido, com isolamento termoplastico, antichama, compreendendo: preparo, corte e enfiacao em eletrodutos, 600/1000V, na bitola de 16mm2. Fornecimento e instalacao.(desonerado)</t>
  </si>
  <si>
    <t>IT 29.15.0206 (/)</t>
  </si>
  <si>
    <t>Luminaria de sobrepor, fixada em laje ou forro, tipo calha, chanfrada ou prismatica, com lampadas aparentes, esmaltada, completa, equipada com starters, reatores simples de partida convencional e lampadas fluorescentes (2x40W). Fornecimento e instalacao.(desonerado)</t>
  </si>
  <si>
    <t>IT 24.28.0050 (/)</t>
  </si>
  <si>
    <t>Instalacao de interruptor de embutir com 1 secao, linha Silentoque, da Pial ou similar, com placa em material termoplastico de 4"x2", inclusive fornecimento.(desonerado)</t>
  </si>
  <si>
    <t>IT 24.26.0115 (/)</t>
  </si>
  <si>
    <t>Instalacao de tomada de embutir, referencia 54322, 3P-20A, linha Silentoque, da Pial ou similar, com placa, inclusive fornecimento.(desonerado)</t>
  </si>
  <si>
    <t>IT 24.32.0056 (/)</t>
  </si>
  <si>
    <t>Cabo de cobre rigido, com isolamento termoplastico, compreendendo: preparo, corte e enfiacao em eletrodutos em bitola de 2,5mm2 com tensao nominal de 450/750V. Fornecimento e instalacao.(desonerado)</t>
  </si>
  <si>
    <t>IT  02.05.0201</t>
  </si>
  <si>
    <t>Tubulacao em cobre para interligacao de Split System ao condensador/evaporador, inclusive isolamento termico, alimentacao eletrica, conexoes e fixacao, para aparelhos ate 48.000 BTU. Fornecimento e instalacao.</t>
  </si>
  <si>
    <t>IT 24.50.0200 (/)</t>
  </si>
  <si>
    <t>Disjuntor, tripolar, tipo C, de 10A a 50A, Eletromar ou similar. Fornecimento e instalacao.(desonerado)</t>
  </si>
  <si>
    <t>IT 24.50.0450 (A)</t>
  </si>
  <si>
    <t>Disjuntor termomagnetico, tripolar de 100A, 35/50KA, referencia XS100NS, Terasaki ou similar. Fornecimento e instalacao.(desonerado)</t>
  </si>
  <si>
    <t>IT 24.48.0200 (/)</t>
  </si>
  <si>
    <t>Quadro de distribuicao de energia, para disjuntores termo-magneticos unipolares, de embutir, com porta e barramento neutro e trifasicos, para instalacao de ate 18 disjuntores, com dispositivo para chave geral. Fornecimento e instalacao.(desonerado)</t>
  </si>
  <si>
    <t>IT 25.18.0250</t>
  </si>
  <si>
    <t>Eletrocalha perfurada U, medindo (300x150)mm, sem tampa. Fornecimento.</t>
  </si>
  <si>
    <t>IT 24.32.0053 (/)</t>
  </si>
  <si>
    <t>Cabo de cobre rigido, com isolamento termoplastico, compreendendo: preparo, corte e enfiacao em eletrodutos em bitola de 1,5mm2 com tensao nominal de 450/750V. Fornecimento e instalacao.(desonerado)</t>
  </si>
  <si>
    <t>IT 25.34.0357 (/)</t>
  </si>
  <si>
    <t>Cabo de cobre rigido, 1Kv, com isolamento termoplastico, compreendendo: preparo, corte e enfiacao em eletrodutos em bitola de 4mm2. Fornecimento e instalacao.</t>
  </si>
  <si>
    <t>IT 24.32.0080 (/)</t>
  </si>
  <si>
    <t>Cabo de cobre rigido, com isolamento termoplastico, compreendendo: preparo, corte e enfiacao em eletrodutos em bitola de 50mm2 com tensao nominal de 450/750V. Fornecimento e instalacao.(desonerado)</t>
  </si>
  <si>
    <t>IT 24.32.0065</t>
  </si>
  <si>
    <t>Cabo de cobre rigido, com isolamento termoplastico, compreendendo: preparo, corte e enfiacao em eletrodutos em bitola de 10mm2 com tensao nominal de 450/750V. Fornecimento e instalacao.(desonerado)</t>
  </si>
  <si>
    <t>IT 14.10.0209</t>
  </si>
  <si>
    <t>Joelho de PVC rigido, 45o, serie R, ponta e bolsa, diametro de 150mm. Fornecimento e instalacao.(desonerado)</t>
  </si>
  <si>
    <t>IT 14.10.0256</t>
  </si>
  <si>
    <t>Joelho de PVC rigido, 90o, serie R, ponta e bolsa, diametro de 100mm. Fornecimento e instalacao.(desonerado)</t>
  </si>
  <si>
    <t>IT 14.05.0100</t>
  </si>
  <si>
    <t>Tubo de PVC rigido, soldavel, para esgoto, com diametro de 40mm, inclusive conexoes e emendas, exclusive abertura e fechamento de rasgo. Fornecimento e instalacao.(desonerado)</t>
  </si>
  <si>
    <t>IT 14.05.0106</t>
  </si>
  <si>
    <t>Tubo de PVC rigido, soldavel, para esgoto e aguas pluviais, com diametro de 75mm, inclusive conexoes e emendas, exclusive abertura e fechamento de rasgo. Fornecimento e instalacao.(desonerado)</t>
  </si>
  <si>
    <t>IT 05.10.0109</t>
  </si>
  <si>
    <t>Tubo de PVC rigido, roscavel, para agua fria, com diametro de 1 1/4" (40mm), inclusive conexoes e emendas, exclusive abertura e fechamento de rasgo. Fornecimento e instalacao.</t>
  </si>
  <si>
    <t>IT 05.98.0200</t>
  </si>
  <si>
    <t>Fixacao suspensa de tubulacoes de diametros variaveis, atraves de fita metalica galvanizada, perfurada, tipo Walsiwa.</t>
  </si>
  <si>
    <t>IT 10.30.0059</t>
  </si>
  <si>
    <t>Registro de gaveta, em bronze, com diametro de 1 1/4". Fornecimento e instalacao.</t>
  </si>
  <si>
    <t>IT 19.05.0800</t>
  </si>
  <si>
    <t>Ralo simples de PVC rigido, com grelha, compreendendo: efluente de 40mm em PVC rigido com 2m de extensao e ligacao ao ralo sifonado. Fornecimento e instalacao.(desonerado)</t>
  </si>
  <si>
    <t>IT 24.20.0103</t>
  </si>
  <si>
    <t>Instalação de ponto de luz equivalente a duas varas de eletroduto pesado Apollo ou similiar de 3/4, 12 m de fio 2,5mm2, caixas, conexões, luvas, curva e interruptor de embutir com placa fosforescente, linha Silentoque, da Pial ou similar, inclusive abertura e fechamento de rasgo em alvenaria</t>
  </si>
  <si>
    <t>IT 24.26.0100</t>
  </si>
  <si>
    <t>Instalação de ponto de tomada equivalente a duas varas de eletroduto pesado Apollo ou similiar de 3/4, 19 m de fio 2,5mm2, 1 caixa 4"x2", conexões, tomada de embutir com placa fosforescente, linha Silentoque, da Pial ou similar, inclusive abertura e fechamento de rasgo em alvenaria</t>
  </si>
  <si>
    <t>IT 29.15.0103</t>
  </si>
  <si>
    <t>Luminária de sobrepor para iluminação comercial de interiores, para duas lampadas fluorescente possuindo aletas anti-ofuscante, equipadas com lâmpadas de 32W e reator eletronico em 220V. Fornecimento e instalação</t>
  </si>
  <si>
    <t>IT 29.30.0056</t>
  </si>
  <si>
    <t>Lampada fluorescente de 20W . Fornecimento e instalação</t>
  </si>
  <si>
    <t>IT 24.28.0050</t>
  </si>
  <si>
    <t>MP - MANUTENÇÃO PREVENTIVA E CORRETIVA</t>
  </si>
  <si>
    <t>MP 14.05.0150</t>
  </si>
  <si>
    <t>Eletricista de instalacao e manutencao de equipamentos (Ar Condicionado central Self / Exp. direta, Caldeira, Gerador, Subestacao e Elevador), inclusive encargos sociais e periculosidade.(desonerado)</t>
  </si>
  <si>
    <t>MP 14.05.0250</t>
  </si>
  <si>
    <t>Engenheiro mecanico ou eletricista de instalacao e manutencao de equipamentos (Ar Condicionado central Self / Exp. direta, Caldeira, Gerador, Subestacao e Elevador), inclusive encargos sociais e insalubridade.(desonerado)</t>
  </si>
  <si>
    <t>PJ- SERVIÇOS DE PARQUES E JARDINS</t>
  </si>
  <si>
    <t>PJ 10.30.0100 (/)</t>
  </si>
  <si>
    <t>Especies vegetais com altura de (0,30 a 2,00)m, tipo Arbusto Dracaena Marginata (Dracena de Madagascar), Agave Attenuata (Agave Dragao), Agave Angustifolia (Piteira do Caribe), Arbusto Clusia Rosea (Clusia), CortadoriaSelloana (Pluma, Capim dos Pampas), Dracaena Arborea (Dracena), Eugenia Sprengelii (Murta), Euphorbia Cotinifolia (Caracasana), Philodendron Gloriosum (Filodendro Glorioso), Philodendron Undulatum (Guaimbe da Folha Ondulada), Tibouchina Grandifolia (Orelha de Onca), Yucca Elephantipes (iuca Elefante) ou similar. Fornecimento.</t>
  </si>
  <si>
    <t>PJ 05.05.0800 (/)</t>
  </si>
  <si>
    <t>Especies vegetais com altura de (0,10 a 0,20)m, tipo Cuphea Gracilis (Erica), Acalypha Reptans (Rabo de Gato / Mini Acalifa), Arachis Repens (Grama Amendoim), Asystasia Gangetica ou Coromandedeliana (Asistasia), Bulbeline Frutescens ou Caulescens (Bulbine), Chlorophytum Comosum Variegatum (Clorofito), Duranta Repens (Pingo de Ouro / Violeteira), Evolvulus Glomeratus (Evolvolo), Hemigrafhis Colorata (Hera-Roxa), Ophiopogon Japonicus (Pele-de-Urso), Peristrophe Augustifolia (Periquito Amarelo), Pilea Cadierei (Pileia / Planta Aluminio), Pilea Microphylla (Brilhantina), Ruellia Squarrosa (Ruelia-Roxa), Schizocentron Elegans (Quaresminha), Scindapsus Aureus (Jiboia), Setcreasea Purpurea ou Trandescantia Pallida (Setcresea), Spilanthes Repens (Margaridinha Rasteira), Syngonium Podophyllum (Maracana Rajado), Tradescantia Zebrina ou Zebrina Pendula (Trapoeraba Roxa), Tradescantia Zebrina Purpusii ou Zebrina Purpusii (Trapoeraba Roxa), Wedelia Paludosa ou Spangineticola Trilobata (Margaridao) ou similar e considerando 25 mudas por m2. Fornecimento.</t>
  </si>
  <si>
    <t>PJ 05.10.0100 (A)</t>
  </si>
  <si>
    <t>Plantio de grama em placas, tipo Sao Carlos, Batatais ou Larga, inclusive o fornecimento da grama e preparo de terreno.</t>
  </si>
  <si>
    <t>PJ 15.15.0150</t>
  </si>
  <si>
    <t>Alambrado em tela de arame plastificado no 12, malha losango de 5cm, fixada em tubos de ferro galvanizado (externa e internamente) de 2" e espessura de parede de 1/8", espacados de 2m, chumbados em blocos de concreto com fck=15Mpa, medindo (0,30x0,30x1,00)m, tela presa em arame no 12 plastificada, inclusive escavacao, reaterro, transporte, carga, descarga e pintura dos tubos, com 2 demaos de acabamento. Fornecimento e colocacao.</t>
  </si>
  <si>
    <t>PJ 14.15.0100</t>
  </si>
  <si>
    <t>Alambrado com 3,0m de altura, em tela de arame galvanizado no 12, malha losango de 5cm, fixada em tubos de ferro galvanizado (externa e internamente) de diametro interno de 2" e espessura de parede de 1/8", em modulos de (3,00x1,50)m, chumbados em blocos de concreto, inclusive escavacao, reaterro, carga, descarga, transporte e pintura dos tubos, com 2 demaos de acabamento. Fornecimento e colocacao.(desonerado)</t>
  </si>
  <si>
    <t>PT- PINTURAS</t>
  </si>
  <si>
    <t>PT 04.40.0350</t>
  </si>
  <si>
    <t>Repintura interna ou externa sobre ferro, inclusive lixamento, limpeza, demao de zarcao secagem rapida, cor laranja e outra de esmalte sintetico Duralack ou similar.(desonerado)</t>
  </si>
  <si>
    <t>PT 05.45.0100 (/)</t>
  </si>
  <si>
    <t>Pintura de quadra de esporte em piso cimentado, com tinta 100% acrilica equivalente a Suvinil piso, Nova Cor ou Coral Piso ou similar, considerando-se a limpeza da superficie e 2 demaos de acabamento.(desonerado)</t>
  </si>
  <si>
    <t>PT 04.30.0050 (A)</t>
  </si>
  <si>
    <t>Enceramento de madeira, inclusive lixamento, demao de verniz isolante e 3 demaos de cera, cada qual seguida de abertura de brilho, a escova e flanela.(desonerado)</t>
  </si>
  <si>
    <t>PT 05.15.0153</t>
  </si>
  <si>
    <t>Pintura com tinta plastica a base de acrilico, semi-brilhante, para interior e exterior, incolor ou colorida, equivalente a Metalatex ou similar, sobre tijolo, concreto liso, cimento amianto, revestimento, madeira e ferro, inclusive lixamento, 1 demao de selador acrilico Metalatex ou similar e 2 demaos de acabamento.</t>
  </si>
  <si>
    <t>PT 04.15.0106 (A)</t>
  </si>
  <si>
    <t>Pintura com tinta plastica fosco aveludada a base de PVA, para interior, equivalente a Suvinil Latex ou similar, inclusive demao de massa, lixamento e 2 demaos de acabamento.(desonerado)</t>
  </si>
  <si>
    <t>PT 05.40.0106</t>
  </si>
  <si>
    <t>Pintura interna ou externa sobre ferro, com esmalte sintetico Duralack ou Lagomix ou similar, inclusive lixamento, limpeza, demao de zarcao de secagem rapida, cor laranja e 2 demaos de acabamento.</t>
  </si>
  <si>
    <t>RV- REVESTIMENTO</t>
  </si>
  <si>
    <t>RV 15.10.0050</t>
  </si>
  <si>
    <t>Recomposicao de piso cimentado, com argamassa de cimento e areia no traco 1:3, com 2cm de espessura, inclusive apicoamento do piso existente.</t>
  </si>
  <si>
    <t>RV 15.55.0050</t>
  </si>
  <si>
    <t>Piso em reguas de madeira aparelhada (tabua corrida), com 10cm de largura, 2cm de espessura, pregado sobre reguas do mesmo material, embutidas em contrapiso, inclusive este.</t>
  </si>
  <si>
    <t>RV 14.05.0062</t>
  </si>
  <si>
    <t>Base suporte, contrapiso ou camada regularizadora executada com argamassa de cimento e areia no traco 1:5, espessura de 3,5cm.(desonerado)</t>
  </si>
  <si>
    <t>RV 14.05.0300</t>
  </si>
  <si>
    <t>Piso cimentado, acabamento aspero ou liso, com juntas batidas formando quadros, com 1,5cm de espessura, com argamassa de cimento e areia no traco 1:3, alisado a colher, sobre base existente.(desonerado)</t>
  </si>
  <si>
    <t>RV 09.05.0212</t>
  </si>
  <si>
    <t>Revestimento externo (emboco), de 1 vez, com argamassa de cimento, saibro macio e areia peneirada no traco 1:3:3 com 3cm de espessura, inclusive chapisco.(desonerado)</t>
  </si>
  <si>
    <t>RV 14.10.0100 (B)</t>
  </si>
  <si>
    <t>Recomposicao de piso de concreto simples com resistencia de 11MPa, com 8cm de espessura, inclusive demolicao com equipamento de ar comprimido do piso existente.(desonerado)</t>
  </si>
  <si>
    <t>RV 09.15.0100 (B)</t>
  </si>
  <si>
    <t>Revestimento de paredes com tijolo ceramico tipo 4 faces, dando 4 placas cada unidade, por fendilhamento, inclusive a superficie chapiscada, embocada com argamassa de cimento, saibro e areia no traco 1:2:2, juntas reentrantes, de 1cm de largura, tomadas com argamassa de cimento e areia fina no traco 1:3 e lavagem geral com agua acidulada.(desonerado)</t>
  </si>
  <si>
    <t>RV 14.15.0075</t>
  </si>
  <si>
    <t>Revestimento de piso com ceramica linha Laser anti-derrapante, cor gelo, da Portobello ou similar, de (30x30)cm, assente sobre superficie em osso com argamassa de cimento, saibro e areia no traco 1:2:3, e rejuntado com rejunte com E-Flex da Portobello ou similar. Fornecimento e colocacao.(desonerado)</t>
  </si>
  <si>
    <t>RV 09.05.0159</t>
  </si>
  <si>
    <t>Revestimento interno em massa unica com argamassa de cimento e areia termotratada (Qualimassa ou similar) na espessura de 2cm sobre chapisco, exclusive este.(desonerado)</t>
  </si>
  <si>
    <t>RV 09.10.0050</t>
  </si>
  <si>
    <t>Revestimentos de azulejos brancos, (15x15)cm, qualidade extra, inclusive a superficie chapiscada, embocada com argamassa de cimento e saibro no traco 1:8, juntas corridas, com 2mm, assentes com nata de cimento comum e rejuntadas com pasta de cimento branco.(desonerado)</t>
  </si>
  <si>
    <t>RV 14.20.0600</t>
  </si>
  <si>
    <t>Soleira de granito com (15x3)cm, assente com recobrimento de nata de cimento sobre argamassa de cimento e areia, no traco 1:2.(desonerado)</t>
  </si>
  <si>
    <t>RV 10.25.0100</t>
  </si>
  <si>
    <t>Peitoril de Marmore Branco Nacional, de (2x18)cm, com 2 polimentos, assentes com argamassa de cimento, saibro e areia no traco 1:2:2 e nata de cimento.</t>
  </si>
  <si>
    <t>SC-SERVIÇOS COMPLEMENTARES</t>
  </si>
  <si>
    <t>SC 34.10.0500 (/)</t>
  </si>
  <si>
    <t>Limpeza e desobstrucao mecanica de galerias de aguas pluviais com diametro de 0,30 a 0,50m, utilizando equipamento Buket-Machine, exclusive retirada do material.(desonerado)</t>
  </si>
  <si>
    <t>m3</t>
  </si>
  <si>
    <t>SC 34.10.0300 (/)</t>
  </si>
  <si>
    <t>Limpeza manual de ramal de ralo, exclusive o transporte do material retirado.(desonerado)</t>
  </si>
  <si>
    <t>SC 04.05.0200</t>
  </si>
  <si>
    <t>Arrancamento de grades, gradis, alambrados, cercas e portoes.(desonerado)</t>
  </si>
  <si>
    <t>SC 04.05.0700</t>
  </si>
  <si>
    <t>Demolicao manual de alvenaria de tijolos furados, inclusive empilhamento dentro do canteiro de servico.(desonerado)</t>
  </si>
  <si>
    <t>SC 04.05.1350</t>
  </si>
  <si>
    <t>Demolicao de piso de ladrilho ceramico, inclusive argamassa do contrapiso com ate 5cm de espessura.(desonerado)</t>
  </si>
  <si>
    <t>SC 04.05.1450</t>
  </si>
  <si>
    <t>Demolicao de revestimento em azulejos, ceramicas, marmores ou lambris.(desonerado)</t>
  </si>
  <si>
    <t>TC-TRANSPORTE, CARGA E DESCARGA</t>
  </si>
  <si>
    <t>TC 10.05.0200</t>
  </si>
  <si>
    <t>Carga manual e descarga mecanica de material a granel (agregados, pedra-de-mao, paralelos, terra e escombro), compreendendo os tempos para carga, descarga e manobras do Caminhao Basculante a oleo diesel, com capacidade util de 8t, empregando 4 serventes na carga.</t>
  </si>
  <si>
    <t>t</t>
  </si>
  <si>
    <t>TC 05.15.0100</t>
  </si>
  <si>
    <t>Retirada de entulho de obra em cacamba de aco com 5m3 de capacidade, inclusive carregamento do container, transporte e descarga e tarifa de disposicao final.</t>
  </si>
  <si>
    <t>TC 10.05.0700</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</si>
</sst>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d/m/yyyy"/>
  </numFmts>
  <fonts count="31">
    <font>
      <sz val="11"/>
      <color indexed="55"/>
      <name val="Calibri"/>
      <family val="2"/>
    </font>
    <font>
      <sz val="10"/>
      <name val="Arial"/>
      <family val="0"/>
    </font>
    <font>
      <b/>
      <sz val="9"/>
      <color indexed="55"/>
      <name val="Arial"/>
      <family val="2"/>
    </font>
    <font>
      <sz val="10"/>
      <color indexed="55"/>
      <name val="Calibri"/>
      <family val="2"/>
    </font>
    <font>
      <sz val="8"/>
      <color indexed="55"/>
      <name val="Calibri"/>
      <family val="2"/>
    </font>
    <font>
      <sz val="8"/>
      <color indexed="55"/>
      <name val="Arial"/>
      <family val="2"/>
    </font>
    <font>
      <b/>
      <sz val="10"/>
      <color indexed="55"/>
      <name val="Calibri"/>
      <family val="2"/>
    </font>
    <font>
      <b/>
      <sz val="8"/>
      <color indexed="55"/>
      <name val="Calibri"/>
      <family val="2"/>
    </font>
    <font>
      <sz val="8"/>
      <name val="Calibri"/>
      <family val="2"/>
    </font>
    <font>
      <b/>
      <sz val="9"/>
      <color indexed="55"/>
      <name val="Calibri"/>
      <family val="2"/>
    </font>
    <font>
      <b/>
      <sz val="11"/>
      <color indexed="55"/>
      <name val="Calibri"/>
      <family val="2"/>
    </font>
    <font>
      <sz val="8"/>
      <color indexed="31"/>
      <name val="Calibri"/>
      <family val="2"/>
    </font>
    <font>
      <u val="single"/>
      <sz val="11"/>
      <color indexed="31"/>
      <name val="Calibri"/>
      <family val="2"/>
    </font>
    <font>
      <sz val="8"/>
      <name val="Verdana"/>
      <family val="2"/>
    </font>
    <font>
      <sz val="9"/>
      <name val="Calibri"/>
      <family val="2"/>
    </font>
    <font>
      <b/>
      <sz val="9"/>
      <color indexed="55"/>
      <name val="Tahoma"/>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47"/>
      <name val="Calibri"/>
      <family val="2"/>
    </font>
    <font>
      <sz val="11"/>
      <color indexed="14"/>
      <name val="Calibri"/>
      <family val="2"/>
    </font>
    <font>
      <b/>
      <sz val="8"/>
      <name val="Calibri"/>
      <family val="2"/>
    </font>
  </fonts>
  <fills count="16">
    <fill>
      <patternFill/>
    </fill>
    <fill>
      <patternFill patternType="gray125"/>
    </fill>
    <fill>
      <patternFill patternType="solid">
        <fgColor indexed="14"/>
        <bgColor indexed="64"/>
      </patternFill>
    </fill>
    <fill>
      <patternFill patternType="solid">
        <fgColor indexed="39"/>
        <bgColor indexed="64"/>
      </patternFill>
    </fill>
    <fill>
      <patternFill patternType="solid">
        <fgColor indexed="18"/>
        <bgColor indexed="64"/>
      </patternFill>
    </fill>
    <fill>
      <patternFill patternType="solid">
        <fgColor indexed="19"/>
        <bgColor indexed="64"/>
      </patternFill>
    </fill>
    <fill>
      <patternFill patternType="solid">
        <fgColor indexed="21"/>
        <bgColor indexed="64"/>
      </patternFill>
    </fill>
    <fill>
      <patternFill patternType="solid">
        <fgColor indexed="35"/>
        <bgColor indexed="64"/>
      </patternFill>
    </fill>
    <fill>
      <patternFill patternType="solid">
        <fgColor indexed="36"/>
        <bgColor indexed="64"/>
      </patternFill>
    </fill>
    <fill>
      <patternFill patternType="solid">
        <fgColor indexed="41"/>
        <bgColor indexed="64"/>
      </patternFill>
    </fill>
    <fill>
      <patternFill patternType="solid">
        <fgColor indexed="34"/>
        <bgColor indexed="64"/>
      </patternFill>
    </fill>
    <fill>
      <patternFill patternType="solid">
        <fgColor indexed="45"/>
        <bgColor indexed="64"/>
      </patternFill>
    </fill>
    <fill>
      <patternFill patternType="solid">
        <fgColor indexed="49"/>
        <bgColor indexed="64"/>
      </patternFill>
    </fill>
    <fill>
      <patternFill patternType="solid">
        <fgColor indexed="46"/>
        <bgColor indexed="64"/>
      </patternFill>
    </fill>
    <fill>
      <patternFill patternType="solid">
        <fgColor indexed="37"/>
        <bgColor indexed="64"/>
      </patternFill>
    </fill>
    <fill>
      <patternFill patternType="solid">
        <fgColor indexed="14"/>
        <bgColor indexed="64"/>
      </patternFill>
    </fill>
  </fills>
  <borders count="30">
    <border>
      <left/>
      <right/>
      <top/>
      <bottom/>
      <diagonal/>
    </border>
    <border>
      <left style="thin">
        <color indexed="47"/>
      </left>
      <right style="thin">
        <color indexed="47"/>
      </right>
      <top style="thin">
        <color indexed="47"/>
      </top>
      <bottom style="thin">
        <color indexed="47"/>
      </bottom>
    </border>
    <border>
      <left style="double">
        <color indexed="55"/>
      </left>
      <right style="double">
        <color indexed="55"/>
      </right>
      <top style="double">
        <color indexed="55"/>
      </top>
      <bottom style="double">
        <color indexed="55"/>
      </bottom>
    </border>
    <border>
      <left>
        <color indexed="63"/>
      </left>
      <right>
        <color indexed="63"/>
      </right>
      <top>
        <color indexed="63"/>
      </top>
      <bottom style="double">
        <color indexed="44"/>
      </bottom>
    </border>
    <border>
      <left style="thin">
        <color indexed="14"/>
      </left>
      <right style="thin">
        <color indexed="14"/>
      </right>
      <top style="thin">
        <color indexed="14"/>
      </top>
      <bottom style="thin">
        <color indexed="14"/>
      </bottom>
    </border>
    <border>
      <left style="thin">
        <color indexed="55"/>
      </left>
      <right style="thin">
        <color indexed="55"/>
      </right>
      <top style="thin">
        <color indexed="55"/>
      </top>
      <bottom style="thin">
        <color indexed="55"/>
      </bottom>
    </border>
    <border>
      <left>
        <color indexed="63"/>
      </left>
      <right>
        <color indexed="63"/>
      </right>
      <top>
        <color indexed="63"/>
      </top>
      <bottom style="thick">
        <color indexed="41"/>
      </bottom>
    </border>
    <border>
      <left>
        <color indexed="63"/>
      </left>
      <right>
        <color indexed="63"/>
      </right>
      <top>
        <color indexed="63"/>
      </top>
      <bottom style="thick">
        <color indexed="14"/>
      </bottom>
    </border>
    <border>
      <left>
        <color indexed="63"/>
      </left>
      <right>
        <color indexed="63"/>
      </right>
      <top>
        <color indexed="63"/>
      </top>
      <bottom style="medium">
        <color indexed="41"/>
      </bottom>
    </border>
    <border>
      <left>
        <color indexed="63"/>
      </left>
      <right>
        <color indexed="63"/>
      </right>
      <top style="thin">
        <color indexed="41"/>
      </top>
      <bottom style="double">
        <color indexed="41"/>
      </bottom>
    </border>
    <border>
      <left style="thin">
        <color indexed="15"/>
      </left>
      <right style="thin">
        <color indexed="15"/>
      </right>
      <top style="thin">
        <color indexed="15"/>
      </top>
      <bottom style="thin">
        <color indexed="15"/>
      </bottom>
    </border>
    <border>
      <left style="thin">
        <color indexed="15"/>
      </left>
      <right style="thin">
        <color indexed="15"/>
      </right>
      <top/>
      <bottom style="dashed">
        <color indexed="15"/>
      </bottom>
    </border>
    <border>
      <left style="thin">
        <color indexed="15"/>
      </left>
      <right style="thin">
        <color indexed="15"/>
      </right>
      <top style="dashed">
        <color indexed="15"/>
      </top>
      <bottom style="dashed">
        <color indexed="15"/>
      </bottom>
    </border>
    <border>
      <left style="thin">
        <color indexed="15"/>
      </left>
      <right style="thin">
        <color indexed="15"/>
      </right>
      <top style="dashed">
        <color indexed="15"/>
      </top>
      <bottom style="thin">
        <color indexed="15"/>
      </bottom>
    </border>
    <border>
      <left style="thin">
        <color indexed="15"/>
      </left>
      <right style="thin">
        <color indexed="15"/>
      </right>
      <top style="thin">
        <color indexed="15"/>
      </top>
      <bottom/>
    </border>
    <border>
      <left style="thin">
        <color indexed="47"/>
      </left>
      <right style="thin">
        <color indexed="47"/>
      </right>
      <top style="thin">
        <color indexed="47"/>
      </top>
      <bottom style="dashed">
        <color indexed="47"/>
      </bottom>
    </border>
    <border>
      <left style="thin">
        <color indexed="47"/>
      </left>
      <right style="thin">
        <color indexed="47"/>
      </right>
      <top style="dashed">
        <color indexed="47"/>
      </top>
      <bottom style="dashed">
        <color indexed="47"/>
      </bottom>
    </border>
    <border>
      <left style="thin">
        <color indexed="47"/>
      </left>
      <right style="thin">
        <color indexed="47"/>
      </right>
      <top style="dashed">
        <color indexed="47"/>
      </top>
      <bottom style="thin">
        <color indexed="47"/>
      </bottom>
    </border>
    <border>
      <left style="thin">
        <color indexed="47"/>
      </left>
      <right style="thin">
        <color indexed="47"/>
      </right>
      <top/>
      <bottom style="thin">
        <color indexed="47"/>
      </bottom>
    </border>
    <border>
      <left style="thin">
        <color indexed="15"/>
      </left>
      <right style="thin">
        <color indexed="15"/>
      </right>
      <top style="thin">
        <color indexed="15"/>
      </top>
      <bottom style="dashed">
        <color indexed="15"/>
      </bottom>
    </border>
    <border>
      <left style="thin">
        <color indexed="15"/>
      </left>
      <right style="thin">
        <color indexed="15"/>
      </right>
      <top style="dashed">
        <color indexed="15"/>
      </top>
      <bottom/>
    </border>
    <border>
      <left style="thin"/>
      <right style="thin"/>
      <top/>
      <bottom style="thin"/>
    </border>
    <border>
      <left style="thin"/>
      <right style="thin"/>
      <top style="thin"/>
      <bottom style="thin"/>
    </border>
    <border>
      <left style="thin">
        <color indexed="15"/>
      </left>
      <right style="thin">
        <color indexed="15"/>
      </right>
      <top/>
      <bottom style="thin">
        <color indexed="15"/>
      </bottom>
    </border>
    <border>
      <left style="thin">
        <color indexed="47"/>
      </left>
      <right style="dashed">
        <color indexed="47"/>
      </right>
      <top style="thin">
        <color indexed="47"/>
      </top>
      <bottom style="thin">
        <color indexed="47"/>
      </bottom>
    </border>
    <border>
      <left style="dashed">
        <color indexed="47"/>
      </left>
      <right style="dashed">
        <color indexed="47"/>
      </right>
      <top style="thin">
        <color indexed="47"/>
      </top>
      <bottom style="thin">
        <color indexed="47"/>
      </bottom>
    </border>
    <border>
      <left style="dashed">
        <color indexed="47"/>
      </left>
      <right style="thin">
        <color indexed="47"/>
      </right>
      <top style="thin">
        <color indexed="47"/>
      </top>
      <bottom style="thin">
        <color indexed="47"/>
      </bottom>
    </border>
    <border>
      <left style="thin">
        <color indexed="47"/>
      </left>
      <right style="thin">
        <color indexed="15"/>
      </right>
      <top style="thin">
        <color indexed="47"/>
      </top>
      <bottom style="thin">
        <color indexed="47"/>
      </bottom>
    </border>
    <border>
      <left style="thin">
        <color indexed="15"/>
      </left>
      <right style="thin">
        <color indexed="15"/>
      </right>
      <top style="thin">
        <color indexed="47"/>
      </top>
      <bottom style="thin">
        <color indexed="47"/>
      </bottom>
    </border>
    <border>
      <left style="thin">
        <color indexed="15"/>
      </left>
      <right style="thin">
        <color indexed="47"/>
      </right>
      <top style="thin">
        <color indexed="47"/>
      </top>
      <bottom style="thin">
        <color indexed="47"/>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29" fillId="9"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2" borderId="0" applyNumberFormat="0" applyBorder="0" applyAlignment="0" applyProtection="0"/>
    <xf numFmtId="0" fontId="29" fillId="9" borderId="0" applyNumberFormat="0" applyBorder="0" applyAlignment="0" applyProtection="0"/>
    <xf numFmtId="0" fontId="29" fillId="3" borderId="0" applyNumberFormat="0" applyBorder="0" applyAlignment="0" applyProtection="0"/>
    <xf numFmtId="0" fontId="20" fillId="10" borderId="0" applyNumberFormat="0" applyBorder="0" applyAlignment="0" applyProtection="0"/>
    <xf numFmtId="0" fontId="24" fillId="2" borderId="1" applyNumberFormat="0" applyAlignment="0" applyProtection="0"/>
    <xf numFmtId="0" fontId="26" fillId="2" borderId="2" applyNumberFormat="0" applyAlignment="0" applyProtection="0"/>
    <xf numFmtId="0" fontId="25" fillId="0" borderId="3" applyNumberFormat="0" applyFill="0" applyAlignment="0" applyProtection="0"/>
    <xf numFmtId="0" fontId="29" fillId="9"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9" borderId="0" applyNumberFormat="0" applyBorder="0" applyAlignment="0" applyProtection="0"/>
    <xf numFmtId="0" fontId="29" fillId="11" borderId="0" applyNumberFormat="0" applyBorder="0" applyAlignment="0" applyProtection="0"/>
    <xf numFmtId="0" fontId="23" fillId="3" borderId="1" applyNumberFormat="0" applyAlignment="0" applyProtection="0"/>
    <xf numFmtId="0" fontId="12" fillId="0" borderId="0" applyBorder="0" applyProtection="0">
      <alignment/>
    </xf>
    <xf numFmtId="0" fontId="21" fillId="14" borderId="0" applyNumberFormat="0" applyBorder="0" applyAlignment="0" applyProtection="0"/>
    <xf numFmtId="44" fontId="1" fillId="0" borderId="0" applyBorder="0" applyAlignment="0" applyProtection="0"/>
    <xf numFmtId="42" fontId="1" fillId="0" borderId="0" applyBorder="0" applyAlignment="0" applyProtection="0"/>
    <xf numFmtId="0" fontId="22" fillId="7" borderId="0" applyNumberFormat="0" applyBorder="0" applyAlignment="0" applyProtection="0"/>
    <xf numFmtId="0" fontId="0" fillId="4" borderId="4" applyNumberFormat="0" applyFont="0" applyAlignment="0" applyProtection="0"/>
    <xf numFmtId="9" fontId="1" fillId="0" borderId="0" applyBorder="0" applyAlignment="0" applyProtection="0"/>
    <xf numFmtId="0" fontId="10" fillId="2" borderId="5" applyNumberFormat="0" applyAlignment="0" applyProtection="0"/>
    <xf numFmtId="43" fontId="1" fillId="0" borderId="0" applyBorder="0" applyAlignment="0" applyProtection="0"/>
    <xf numFmtId="41" fontId="1" fillId="0" borderId="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10" fillId="0" borderId="9" applyNumberFormat="0" applyFill="0" applyAlignment="0" applyProtection="0"/>
  </cellStyleXfs>
  <cellXfs count="279">
    <xf numFmtId="0" fontId="0" fillId="0" borderId="0" xfId="0" applyAlignment="1">
      <alignment/>
    </xf>
    <xf numFmtId="2" fontId="0" fillId="0" borderId="0" xfId="0" applyNumberFormat="1" applyBorder="1" applyAlignment="1">
      <alignment/>
    </xf>
    <xf numFmtId="2" fontId="0" fillId="0" borderId="0" xfId="0" applyNumberFormat="1" applyAlignment="1">
      <alignment horizontal="center"/>
    </xf>
    <xf numFmtId="0" fontId="0" fillId="0" borderId="0" xfId="0" applyFont="1" applyAlignment="1">
      <alignment horizontal="left"/>
    </xf>
    <xf numFmtId="0" fontId="0" fillId="0" borderId="0" xfId="0" applyAlignment="1">
      <alignment horizontal="justify"/>
    </xf>
    <xf numFmtId="4" fontId="0" fillId="0" borderId="0" xfId="0" applyNumberFormat="1" applyAlignment="1">
      <alignment horizontal="right"/>
    </xf>
    <xf numFmtId="0" fontId="3" fillId="0" borderId="0" xfId="0" applyFont="1" applyAlignment="1">
      <alignment horizontal="left" vertical="center"/>
    </xf>
    <xf numFmtId="0" fontId="4" fillId="0" borderId="0" xfId="0" applyFont="1" applyAlignment="1">
      <alignment horizontal="justify" vertical="center"/>
    </xf>
    <xf numFmtId="0" fontId="3" fillId="0" borderId="0" xfId="0" applyFont="1" applyAlignment="1">
      <alignment/>
    </xf>
    <xf numFmtId="2" fontId="4" fillId="0" borderId="0" xfId="0" applyNumberFormat="1" applyFont="1" applyAlignment="1">
      <alignment horizontal="center" vertical="center"/>
    </xf>
    <xf numFmtId="4" fontId="4" fillId="0" borderId="0" xfId="0" applyNumberFormat="1" applyFont="1" applyAlignment="1">
      <alignment horizontal="right" vertical="center"/>
    </xf>
    <xf numFmtId="2" fontId="0" fillId="0" borderId="0" xfId="0" applyNumberFormat="1" applyAlignment="1">
      <alignment horizontal="center" vertical="center"/>
    </xf>
    <xf numFmtId="0" fontId="5" fillId="0" borderId="0" xfId="0" applyFont="1" applyAlignment="1">
      <alignment horizontal="justify" vertical="center"/>
    </xf>
    <xf numFmtId="0" fontId="4" fillId="0" borderId="0" xfId="0" applyFont="1" applyAlignment="1">
      <alignment/>
    </xf>
    <xf numFmtId="2" fontId="4" fillId="0" borderId="0" xfId="0" applyNumberFormat="1" applyFont="1" applyAlignment="1">
      <alignment/>
    </xf>
    <xf numFmtId="4" fontId="4" fillId="0" borderId="0" xfId="0" applyNumberFormat="1" applyFont="1" applyAlignment="1">
      <alignment/>
    </xf>
    <xf numFmtId="0" fontId="6" fillId="0" borderId="0" xfId="0" applyFont="1" applyAlignment="1">
      <alignment horizontal="left" vertical="center"/>
    </xf>
    <xf numFmtId="0" fontId="4" fillId="0" borderId="0" xfId="0" applyFont="1" applyAlignment="1">
      <alignment/>
    </xf>
    <xf numFmtId="0" fontId="7" fillId="0" borderId="0" xfId="0" applyFont="1" applyAlignment="1">
      <alignment horizontal="left" vertical="center"/>
    </xf>
    <xf numFmtId="2" fontId="7" fillId="0" borderId="10" xfId="0" applyNumberFormat="1" applyFont="1" applyBorder="1" applyAlignment="1">
      <alignment horizontal="center" vertical="center"/>
    </xf>
    <xf numFmtId="0" fontId="7" fillId="0" borderId="10" xfId="0" applyFont="1" applyBorder="1" applyAlignment="1">
      <alignment horizontal="left" vertical="center"/>
    </xf>
    <xf numFmtId="0" fontId="7" fillId="0" borderId="10" xfId="0" applyFont="1" applyBorder="1" applyAlignment="1">
      <alignment horizontal="justify" vertical="center"/>
    </xf>
    <xf numFmtId="0" fontId="7" fillId="0" borderId="10" xfId="0" applyFont="1" applyBorder="1" applyAlignment="1">
      <alignment horizontal="center" vertical="center"/>
    </xf>
    <xf numFmtId="4" fontId="7" fillId="0" borderId="10" xfId="0" applyNumberFormat="1" applyFont="1" applyBorder="1" applyAlignment="1">
      <alignment horizontal="right" vertical="center"/>
    </xf>
    <xf numFmtId="1" fontId="4" fillId="0" borderId="11" xfId="0" applyNumberFormat="1" applyFont="1" applyBorder="1" applyAlignment="1">
      <alignment horizontal="center" vertical="center"/>
    </xf>
    <xf numFmtId="0" fontId="4" fillId="0" borderId="11" xfId="0" applyFont="1" applyBorder="1" applyAlignment="1">
      <alignment horizontal="left" vertical="center"/>
    </xf>
    <xf numFmtId="0" fontId="4" fillId="0" borderId="11" xfId="0" applyFont="1" applyBorder="1" applyAlignment="1">
      <alignment horizontal="justify" vertical="center" wrapText="1"/>
    </xf>
    <xf numFmtId="0" fontId="4" fillId="0" borderId="11" xfId="0" applyFont="1" applyBorder="1" applyAlignment="1">
      <alignment horizontal="center" wrapText="1"/>
    </xf>
    <xf numFmtId="2" fontId="8" fillId="0" borderId="11" xfId="0" applyNumberFormat="1" applyFont="1" applyBorder="1" applyAlignment="1">
      <alignment horizontal="center" vertical="center"/>
    </xf>
    <xf numFmtId="4" fontId="4" fillId="0" borderId="11" xfId="0" applyNumberFormat="1" applyFont="1" applyBorder="1" applyAlignment="1">
      <alignment horizontal="right" vertical="center" wrapText="1"/>
    </xf>
    <xf numFmtId="4" fontId="4" fillId="0" borderId="11" xfId="0" applyNumberFormat="1" applyFont="1" applyBorder="1" applyAlignment="1">
      <alignment horizontal="right" vertical="center"/>
    </xf>
    <xf numFmtId="0" fontId="4" fillId="0" borderId="12" xfId="0" applyFont="1" applyBorder="1" applyAlignment="1">
      <alignment horizontal="center" vertical="center"/>
    </xf>
    <xf numFmtId="0" fontId="4" fillId="0" borderId="12" xfId="0" applyFont="1" applyBorder="1" applyAlignment="1">
      <alignment horizontal="left" vertical="center"/>
    </xf>
    <xf numFmtId="0" fontId="4" fillId="0" borderId="12" xfId="0" applyFont="1" applyBorder="1" applyAlignment="1">
      <alignment wrapText="1"/>
    </xf>
    <xf numFmtId="0" fontId="4" fillId="0" borderId="12" xfId="0" applyFont="1" applyBorder="1" applyAlignment="1">
      <alignment horizontal="center" wrapText="1"/>
    </xf>
    <xf numFmtId="2" fontId="8" fillId="0" borderId="12" xfId="0" applyNumberFormat="1" applyFont="1" applyBorder="1" applyAlignment="1">
      <alignment horizontal="center" vertical="center"/>
    </xf>
    <xf numFmtId="4" fontId="4" fillId="0" borderId="12" xfId="0" applyNumberFormat="1" applyFont="1" applyBorder="1" applyAlignment="1">
      <alignment horizontal="right" vertical="center" wrapText="1"/>
    </xf>
    <xf numFmtId="4" fontId="4" fillId="0" borderId="12" xfId="0" applyNumberFormat="1" applyFont="1" applyBorder="1" applyAlignment="1">
      <alignment horizontal="right" vertical="center"/>
    </xf>
    <xf numFmtId="0" fontId="4" fillId="0" borderId="12" xfId="0" applyFont="1" applyBorder="1" applyAlignment="1">
      <alignment vertical="center" wrapText="1"/>
    </xf>
    <xf numFmtId="0" fontId="8" fillId="0" borderId="12" xfId="0" applyFont="1" applyBorder="1" applyAlignment="1">
      <alignment horizontal="left" vertical="center"/>
    </xf>
    <xf numFmtId="0" fontId="8" fillId="0" borderId="12" xfId="0" applyFont="1" applyBorder="1" applyAlignment="1">
      <alignment vertical="center"/>
    </xf>
    <xf numFmtId="0" fontId="8" fillId="0" borderId="12" xfId="0" applyFont="1" applyBorder="1" applyAlignment="1">
      <alignment horizontal="center" vertical="center"/>
    </xf>
    <xf numFmtId="4" fontId="8" fillId="0" borderId="12" xfId="0" applyNumberFormat="1" applyFont="1" applyBorder="1" applyAlignment="1">
      <alignment horizontal="right" vertical="center"/>
    </xf>
    <xf numFmtId="4" fontId="8" fillId="0" borderId="12" xfId="0" applyNumberFormat="1" applyFont="1" applyBorder="1" applyAlignment="1">
      <alignment vertical="center"/>
    </xf>
    <xf numFmtId="0" fontId="4" fillId="0" borderId="13" xfId="0" applyFont="1" applyBorder="1" applyAlignment="1">
      <alignment horizontal="center" vertical="center"/>
    </xf>
    <xf numFmtId="0" fontId="4" fillId="0" borderId="13" xfId="0" applyFont="1" applyBorder="1" applyAlignment="1">
      <alignment horizontal="left" vertical="center"/>
    </xf>
    <xf numFmtId="0" fontId="4" fillId="0" borderId="13" xfId="0" applyFont="1" applyBorder="1" applyAlignment="1">
      <alignment wrapText="1"/>
    </xf>
    <xf numFmtId="0" fontId="4" fillId="0" borderId="13" xfId="0" applyFont="1" applyBorder="1" applyAlignment="1">
      <alignment horizontal="center" wrapText="1"/>
    </xf>
    <xf numFmtId="2" fontId="8" fillId="0" borderId="13" xfId="0" applyNumberFormat="1" applyFont="1" applyBorder="1" applyAlignment="1">
      <alignment horizontal="center" vertical="center"/>
    </xf>
    <xf numFmtId="4" fontId="8" fillId="0" borderId="13" xfId="0" applyNumberFormat="1" applyFont="1" applyBorder="1" applyAlignment="1">
      <alignment horizontal="right" vertical="center"/>
    </xf>
    <xf numFmtId="4" fontId="4" fillId="0" borderId="13" xfId="0" applyNumberFormat="1" applyFont="1" applyBorder="1" applyAlignment="1">
      <alignment horizontal="right" vertical="center"/>
    </xf>
    <xf numFmtId="0" fontId="4" fillId="0" borderId="11" xfId="0" applyFont="1" applyBorder="1" applyAlignment="1">
      <alignment horizontal="center" vertical="center"/>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12" xfId="0" applyFont="1" applyBorder="1" applyAlignment="1">
      <alignment horizontal="center" vertical="center" wrapText="1"/>
    </xf>
    <xf numFmtId="2" fontId="4" fillId="0" borderId="12" xfId="0" applyNumberFormat="1" applyFont="1" applyBorder="1" applyAlignment="1">
      <alignment horizontal="center" vertical="center" wrapText="1"/>
    </xf>
    <xf numFmtId="0" fontId="4" fillId="0" borderId="12" xfId="0" applyFont="1" applyBorder="1" applyAlignment="1">
      <alignment horizontal="right" vertical="center" wrapText="1"/>
    </xf>
    <xf numFmtId="0" fontId="8" fillId="0" borderId="13" xfId="0" applyFont="1" applyBorder="1" applyAlignment="1">
      <alignment horizontal="left" vertical="center"/>
    </xf>
    <xf numFmtId="0" fontId="8" fillId="0" borderId="13" xfId="0" applyFont="1" applyBorder="1" applyAlignment="1">
      <alignment horizontal="justify" vertical="center"/>
    </xf>
    <xf numFmtId="0" fontId="8" fillId="0" borderId="13" xfId="0" applyFont="1" applyBorder="1" applyAlignment="1">
      <alignment horizontal="center" vertical="center" wrapText="1"/>
    </xf>
    <xf numFmtId="2" fontId="8" fillId="0" borderId="13" xfId="0" applyNumberFormat="1" applyFont="1" applyBorder="1" applyAlignment="1">
      <alignment horizontal="center" vertical="center" wrapText="1"/>
    </xf>
    <xf numFmtId="4" fontId="8" fillId="0" borderId="13" xfId="0" applyNumberFormat="1" applyFont="1" applyBorder="1" applyAlignment="1">
      <alignment horizontal="right" vertical="center" wrapText="1"/>
    </xf>
    <xf numFmtId="4" fontId="8" fillId="0" borderId="13" xfId="0" applyNumberFormat="1" applyFont="1" applyBorder="1" applyAlignment="1">
      <alignment vertical="center"/>
    </xf>
    <xf numFmtId="2" fontId="9" fillId="0" borderId="0" xfId="0" applyNumberFormat="1" applyFont="1" applyBorder="1" applyAlignment="1">
      <alignment horizontal="center" vertical="center"/>
    </xf>
    <xf numFmtId="0" fontId="0" fillId="0" borderId="0" xfId="0" applyFont="1" applyBorder="1" applyAlignment="1">
      <alignment horizontal="left" vertical="center"/>
    </xf>
    <xf numFmtId="0" fontId="0" fillId="0" borderId="0" xfId="0" applyBorder="1" applyAlignment="1">
      <alignment vertical="center"/>
    </xf>
    <xf numFmtId="2" fontId="0" fillId="0" borderId="0" xfId="0" applyNumberFormat="1" applyBorder="1" applyAlignment="1">
      <alignment horizontal="center" vertical="center"/>
    </xf>
    <xf numFmtId="4" fontId="0" fillId="0" borderId="0" xfId="0" applyNumberFormat="1" applyBorder="1" applyAlignment="1">
      <alignment vertical="center"/>
    </xf>
    <xf numFmtId="4" fontId="10" fillId="0" borderId="0" xfId="0" applyNumberFormat="1" applyFont="1" applyBorder="1" applyAlignment="1">
      <alignment horizontal="right" vertical="center"/>
    </xf>
    <xf numFmtId="2" fontId="7" fillId="0" borderId="14" xfId="0" applyNumberFormat="1" applyFont="1" applyBorder="1" applyAlignment="1">
      <alignment horizontal="center" vertical="center"/>
    </xf>
    <xf numFmtId="0" fontId="7" fillId="0" borderId="14" xfId="0" applyFont="1" applyBorder="1" applyAlignment="1">
      <alignment horizontal="left" vertical="center"/>
    </xf>
    <xf numFmtId="0" fontId="7" fillId="0" borderId="14" xfId="0" applyFont="1" applyBorder="1" applyAlignment="1">
      <alignment horizontal="justify" vertical="center"/>
    </xf>
    <xf numFmtId="0" fontId="7" fillId="0" borderId="14" xfId="0" applyFont="1" applyBorder="1" applyAlignment="1">
      <alignment horizontal="center" vertical="center"/>
    </xf>
    <xf numFmtId="4" fontId="7" fillId="0" borderId="14" xfId="0" applyNumberFormat="1" applyFont="1" applyBorder="1" applyAlignment="1">
      <alignment horizontal="right" vertical="center"/>
    </xf>
    <xf numFmtId="0" fontId="4" fillId="0" borderId="15" xfId="0" applyFont="1" applyBorder="1" applyAlignment="1">
      <alignment horizontal="center" vertical="center"/>
    </xf>
    <xf numFmtId="0" fontId="8" fillId="0" borderId="15" xfId="0" applyFont="1" applyBorder="1" applyAlignment="1">
      <alignment horizontal="justify" vertical="center"/>
    </xf>
    <xf numFmtId="0" fontId="8" fillId="0" borderId="15" xfId="0" applyFont="1" applyBorder="1" applyAlignment="1">
      <alignment horizontal="justify" vertical="center" wrapText="1"/>
    </xf>
    <xf numFmtId="0" fontId="8" fillId="0" borderId="15" xfId="0" applyFont="1" applyBorder="1" applyAlignment="1">
      <alignment horizontal="center" vertical="center"/>
    </xf>
    <xf numFmtId="2" fontId="4" fillId="0" borderId="15" xfId="0" applyNumberFormat="1" applyFont="1" applyBorder="1" applyAlignment="1">
      <alignment horizontal="center" vertical="center"/>
    </xf>
    <xf numFmtId="4" fontId="8" fillId="0" borderId="15" xfId="0" applyNumberFormat="1" applyFont="1" applyBorder="1" applyAlignment="1">
      <alignment vertical="center"/>
    </xf>
    <xf numFmtId="4" fontId="8" fillId="0" borderId="15" xfId="0" applyNumberFormat="1" applyFont="1" applyBorder="1" applyAlignment="1">
      <alignment horizontal="right" vertical="center"/>
    </xf>
    <xf numFmtId="0" fontId="4" fillId="0" borderId="16" xfId="0" applyFont="1" applyBorder="1" applyAlignment="1">
      <alignment horizontal="center" vertical="center"/>
    </xf>
    <xf numFmtId="0" fontId="8" fillId="0" borderId="16" xfId="0" applyFont="1" applyBorder="1" applyAlignment="1">
      <alignment horizontal="left" vertical="center" wrapText="1"/>
    </xf>
    <xf numFmtId="0" fontId="8" fillId="0" borderId="16" xfId="0" applyFont="1" applyBorder="1" applyAlignment="1">
      <alignment vertical="center" wrapText="1"/>
    </xf>
    <xf numFmtId="0" fontId="8" fillId="0" borderId="16" xfId="0" applyFont="1" applyBorder="1" applyAlignment="1">
      <alignment horizontal="center" vertical="center" wrapText="1"/>
    </xf>
    <xf numFmtId="2" fontId="8" fillId="0" borderId="16" xfId="0" applyNumberFormat="1" applyFont="1" applyBorder="1" applyAlignment="1">
      <alignment horizontal="center" vertical="center" wrapText="1"/>
    </xf>
    <xf numFmtId="4" fontId="8" fillId="0" borderId="16" xfId="0" applyNumberFormat="1" applyFont="1" applyBorder="1" applyAlignment="1">
      <alignment horizontal="right" vertical="center" wrapText="1"/>
    </xf>
    <xf numFmtId="4" fontId="8" fillId="0" borderId="16" xfId="0" applyNumberFormat="1" applyFont="1" applyBorder="1" applyAlignment="1">
      <alignment vertical="center"/>
    </xf>
    <xf numFmtId="0" fontId="4" fillId="0" borderId="17" xfId="0" applyFont="1" applyBorder="1" applyAlignment="1">
      <alignment horizontal="center" vertical="center"/>
    </xf>
    <xf numFmtId="0" fontId="4" fillId="0" borderId="17" xfId="0" applyFont="1" applyBorder="1" applyAlignment="1">
      <alignment horizontal="left" vertical="center"/>
    </xf>
    <xf numFmtId="0" fontId="4" fillId="0" borderId="17" xfId="0" applyFont="1" applyBorder="1" applyAlignment="1">
      <alignment wrapText="1"/>
    </xf>
    <xf numFmtId="0" fontId="4" fillId="0" borderId="17" xfId="0" applyFont="1" applyBorder="1" applyAlignment="1">
      <alignment horizontal="center" vertical="center" wrapText="1"/>
    </xf>
    <xf numFmtId="2" fontId="4" fillId="0" borderId="17" xfId="0" applyNumberFormat="1" applyFont="1" applyBorder="1" applyAlignment="1">
      <alignment horizontal="center" vertical="center" wrapText="1"/>
    </xf>
    <xf numFmtId="4" fontId="4" fillId="0" borderId="17" xfId="0" applyNumberFormat="1" applyFont="1" applyBorder="1" applyAlignment="1">
      <alignment horizontal="right" vertical="center" wrapText="1"/>
    </xf>
    <xf numFmtId="4" fontId="4" fillId="0" borderId="17" xfId="0" applyNumberFormat="1" applyFont="1" applyBorder="1" applyAlignment="1">
      <alignment horizontal="right" vertical="center"/>
    </xf>
    <xf numFmtId="0" fontId="4" fillId="0" borderId="0" xfId="0" applyFont="1" applyAlignment="1">
      <alignment wrapText="1"/>
    </xf>
    <xf numFmtId="4" fontId="7" fillId="0" borderId="18" xfId="0" applyNumberFormat="1" applyFont="1" applyBorder="1" applyAlignment="1">
      <alignment horizontal="right" vertical="center"/>
    </xf>
    <xf numFmtId="0" fontId="8" fillId="0" borderId="11" xfId="0" applyFont="1" applyBorder="1" applyAlignment="1">
      <alignment horizontal="left" vertical="center"/>
    </xf>
    <xf numFmtId="0" fontId="8" fillId="0" borderId="11" xfId="0" applyFont="1" applyBorder="1" applyAlignment="1">
      <alignment horizontal="justify" vertical="center" wrapText="1"/>
    </xf>
    <xf numFmtId="0" fontId="8" fillId="0" borderId="11" xfId="0" applyFont="1" applyBorder="1" applyAlignment="1">
      <alignment horizontal="center" vertical="center" wrapText="1"/>
    </xf>
    <xf numFmtId="2" fontId="8" fillId="0" borderId="11" xfId="0" applyNumberFormat="1" applyFont="1" applyBorder="1" applyAlignment="1">
      <alignment horizontal="center" vertical="center" wrapText="1"/>
    </xf>
    <xf numFmtId="4" fontId="8" fillId="0" borderId="11" xfId="0" applyNumberFormat="1" applyFont="1" applyBorder="1" applyAlignment="1">
      <alignment horizontal="right" vertical="center" wrapText="1"/>
    </xf>
    <xf numFmtId="4" fontId="8" fillId="0" borderId="11" xfId="0" applyNumberFormat="1" applyFont="1" applyBorder="1" applyAlignment="1">
      <alignment vertical="center" wrapText="1"/>
    </xf>
    <xf numFmtId="0" fontId="8" fillId="0" borderId="12" xfId="0" applyFont="1" applyBorder="1" applyAlignment="1">
      <alignment horizontal="left" vertical="center" wrapText="1"/>
    </xf>
    <xf numFmtId="0" fontId="8" fillId="0" borderId="12" xfId="0" applyFont="1" applyBorder="1" applyAlignment="1">
      <alignment horizontal="justify" vertical="center" wrapText="1"/>
    </xf>
    <xf numFmtId="0" fontId="8" fillId="0" borderId="12" xfId="0" applyFont="1" applyBorder="1" applyAlignment="1">
      <alignment horizontal="center" vertical="center" wrapText="1"/>
    </xf>
    <xf numFmtId="2" fontId="8" fillId="0" borderId="12" xfId="0" applyNumberFormat="1" applyFont="1" applyBorder="1" applyAlignment="1">
      <alignment horizontal="center" vertical="center" wrapText="1"/>
    </xf>
    <xf numFmtId="4" fontId="8" fillId="0" borderId="12" xfId="0" applyNumberFormat="1" applyFont="1" applyBorder="1" applyAlignment="1">
      <alignment horizontal="right" vertical="center" wrapText="1"/>
    </xf>
    <xf numFmtId="4" fontId="8" fillId="15" borderId="12" xfId="0" applyNumberFormat="1" applyFont="1" applyFill="1" applyBorder="1" applyAlignment="1">
      <alignment horizontal="right" vertical="center" wrapText="1"/>
    </xf>
    <xf numFmtId="0" fontId="8" fillId="15" borderId="12" xfId="0" applyFont="1" applyFill="1" applyBorder="1" applyAlignment="1">
      <alignment horizontal="justify"/>
    </xf>
    <xf numFmtId="0" fontId="8" fillId="15" borderId="12" xfId="0" applyFont="1" applyFill="1" applyBorder="1" applyAlignment="1">
      <alignment horizontal="center" vertical="center" wrapText="1"/>
    </xf>
    <xf numFmtId="2" fontId="8" fillId="15" borderId="12" xfId="0" applyNumberFormat="1" applyFont="1" applyFill="1" applyBorder="1" applyAlignment="1">
      <alignment horizontal="center" vertical="center" wrapText="1"/>
    </xf>
    <xf numFmtId="0" fontId="8" fillId="15" borderId="12" xfId="0" applyFont="1" applyFill="1" applyBorder="1" applyAlignment="1">
      <alignment horizontal="justify" vertical="center"/>
    </xf>
    <xf numFmtId="0" fontId="8" fillId="15" borderId="12" xfId="0" applyFont="1" applyFill="1" applyBorder="1" applyAlignment="1">
      <alignment horizontal="justify" vertical="center" wrapText="1"/>
    </xf>
    <xf numFmtId="0" fontId="8" fillId="15" borderId="12" xfId="0" applyFont="1" applyFill="1" applyBorder="1" applyAlignment="1">
      <alignment horizontal="center" vertical="center"/>
    </xf>
    <xf numFmtId="2" fontId="8" fillId="15" borderId="12" xfId="0" applyNumberFormat="1" applyFont="1" applyFill="1" applyBorder="1" applyAlignment="1">
      <alignment horizontal="center" vertical="center"/>
    </xf>
    <xf numFmtId="4" fontId="8" fillId="15" borderId="12" xfId="0" applyNumberFormat="1" applyFont="1" applyFill="1" applyBorder="1" applyAlignment="1">
      <alignment horizontal="right" vertical="center"/>
    </xf>
    <xf numFmtId="0" fontId="8" fillId="0" borderId="13" xfId="0" applyFont="1" applyBorder="1" applyAlignment="1">
      <alignment horizontal="justify" vertical="center" wrapText="1"/>
    </xf>
    <xf numFmtId="0" fontId="4" fillId="0" borderId="19" xfId="0" applyFont="1" applyBorder="1" applyAlignment="1">
      <alignment horizontal="center" vertical="center"/>
    </xf>
    <xf numFmtId="0" fontId="8" fillId="0" borderId="19" xfId="0" applyFont="1" applyBorder="1" applyAlignment="1">
      <alignment horizontal="left" vertical="center"/>
    </xf>
    <xf numFmtId="0" fontId="8" fillId="0" borderId="19" xfId="0" applyFont="1" applyBorder="1" applyAlignment="1">
      <alignment vertical="center" wrapText="1"/>
    </xf>
    <xf numFmtId="0" fontId="8" fillId="0" borderId="19" xfId="0" applyFont="1" applyBorder="1" applyAlignment="1">
      <alignment horizontal="center" vertical="center" wrapText="1"/>
    </xf>
    <xf numFmtId="2" fontId="8" fillId="0" borderId="19" xfId="0" applyNumberFormat="1" applyFont="1" applyBorder="1" applyAlignment="1">
      <alignment horizontal="center" vertical="center"/>
    </xf>
    <xf numFmtId="4" fontId="8" fillId="0" borderId="19" xfId="0" applyNumberFormat="1" applyFont="1" applyBorder="1" applyAlignment="1">
      <alignment horizontal="right" vertical="center" wrapText="1"/>
    </xf>
    <xf numFmtId="4" fontId="8" fillId="0" borderId="19" xfId="0" applyNumberFormat="1" applyFont="1" applyBorder="1" applyAlignment="1">
      <alignment vertical="center"/>
    </xf>
    <xf numFmtId="2" fontId="4" fillId="0" borderId="12" xfId="0" applyNumberFormat="1" applyFont="1" applyBorder="1" applyAlignment="1">
      <alignment horizontal="center" vertical="center"/>
    </xf>
    <xf numFmtId="0" fontId="8" fillId="0" borderId="12" xfId="0" applyFont="1" applyBorder="1" applyAlignment="1">
      <alignment horizontal="justify" vertical="center"/>
    </xf>
    <xf numFmtId="0" fontId="4" fillId="0" borderId="12" xfId="0" applyFont="1" applyBorder="1" applyAlignment="1">
      <alignment horizontal="left" vertical="center" wrapText="1"/>
    </xf>
    <xf numFmtId="4" fontId="4" fillId="0" borderId="12" xfId="0" applyNumberFormat="1" applyFont="1" applyBorder="1" applyAlignment="1">
      <alignment vertical="center" wrapText="1"/>
    </xf>
    <xf numFmtId="4" fontId="4" fillId="0" borderId="12" xfId="0" applyNumberFormat="1" applyFont="1" applyBorder="1" applyAlignment="1">
      <alignment vertical="center"/>
    </xf>
    <xf numFmtId="0" fontId="8" fillId="0" borderId="12" xfId="0" applyFont="1" applyBorder="1" applyAlignment="1">
      <alignment vertical="center" wrapText="1"/>
    </xf>
    <xf numFmtId="0" fontId="8" fillId="0" borderId="20" xfId="0" applyFont="1" applyBorder="1" applyAlignment="1">
      <alignment horizontal="center" vertical="center"/>
    </xf>
    <xf numFmtId="0" fontId="8" fillId="0" borderId="20" xfId="0" applyFont="1" applyBorder="1" applyAlignment="1">
      <alignment vertical="center" wrapText="1"/>
    </xf>
    <xf numFmtId="0" fontId="8" fillId="0" borderId="20" xfId="0" applyFont="1" applyBorder="1" applyAlignment="1">
      <alignment horizontal="center" vertical="center" wrapText="1"/>
    </xf>
    <xf numFmtId="2" fontId="8" fillId="0" borderId="20" xfId="0" applyNumberFormat="1" applyFont="1" applyBorder="1" applyAlignment="1">
      <alignment horizontal="center" vertical="center"/>
    </xf>
    <xf numFmtId="4" fontId="8" fillId="0" borderId="20" xfId="0" applyNumberFormat="1" applyFont="1" applyBorder="1" applyAlignment="1">
      <alignment horizontal="right" vertical="center" wrapText="1"/>
    </xf>
    <xf numFmtId="4" fontId="8" fillId="0" borderId="20" xfId="0" applyNumberFormat="1" applyFont="1" applyBorder="1" applyAlignment="1">
      <alignment horizontal="right" vertical="center"/>
    </xf>
    <xf numFmtId="4" fontId="7" fillId="0" borderId="1" xfId="0" applyNumberFormat="1" applyFont="1" applyBorder="1" applyAlignment="1">
      <alignment horizontal="right" vertical="center"/>
    </xf>
    <xf numFmtId="0" fontId="8" fillId="0" borderId="21" xfId="0" applyFont="1" applyBorder="1" applyAlignment="1">
      <alignment horizontal="left" vertical="center"/>
    </xf>
    <xf numFmtId="0" fontId="8" fillId="0" borderId="21" xfId="0" applyFont="1" applyBorder="1" applyAlignment="1">
      <alignment vertical="center" wrapText="1"/>
    </xf>
    <xf numFmtId="0" fontId="8" fillId="0" borderId="21" xfId="0" applyFont="1" applyBorder="1" applyAlignment="1">
      <alignment horizontal="center" vertical="center" wrapText="1"/>
    </xf>
    <xf numFmtId="2" fontId="8" fillId="0" borderId="21" xfId="0" applyNumberFormat="1" applyFont="1" applyBorder="1" applyAlignment="1">
      <alignment horizontal="center" vertical="center" wrapText="1"/>
    </xf>
    <xf numFmtId="4" fontId="8" fillId="0" borderId="21" xfId="0" applyNumberFormat="1" applyFont="1" applyBorder="1" applyAlignment="1">
      <alignment horizontal="right" vertical="center" wrapText="1"/>
    </xf>
    <xf numFmtId="4" fontId="8" fillId="0" borderId="21" xfId="0" applyNumberFormat="1" applyFont="1" applyBorder="1" applyAlignment="1">
      <alignment vertical="center"/>
    </xf>
    <xf numFmtId="2" fontId="8" fillId="0" borderId="22" xfId="0" applyNumberFormat="1" applyFont="1" applyBorder="1" applyAlignment="1">
      <alignment horizontal="left" vertical="center" wrapText="1"/>
    </xf>
    <xf numFmtId="0" fontId="8" fillId="15" borderId="22" xfId="0" applyFont="1" applyFill="1" applyBorder="1" applyAlignment="1">
      <alignment vertical="center" wrapText="1"/>
    </xf>
    <xf numFmtId="0" fontId="8" fillId="0" borderId="22" xfId="0" applyFont="1" applyBorder="1" applyAlignment="1">
      <alignment horizontal="center" vertical="center" wrapText="1"/>
    </xf>
    <xf numFmtId="2" fontId="8" fillId="0" borderId="22" xfId="0" applyNumberFormat="1" applyFont="1" applyBorder="1" applyAlignment="1">
      <alignment horizontal="center" vertical="center" wrapText="1"/>
    </xf>
    <xf numFmtId="2" fontId="8" fillId="0" borderId="22" xfId="0" applyNumberFormat="1" applyFont="1" applyBorder="1" applyAlignment="1">
      <alignment horizontal="right" vertical="center" wrapText="1"/>
    </xf>
    <xf numFmtId="4" fontId="8" fillId="0" borderId="22" xfId="0" applyNumberFormat="1" applyFont="1" applyBorder="1" applyAlignment="1">
      <alignment vertical="center"/>
    </xf>
    <xf numFmtId="0" fontId="8" fillId="0" borderId="22" xfId="0" applyFont="1" applyBorder="1" applyAlignment="1">
      <alignment horizontal="left" vertical="center"/>
    </xf>
    <xf numFmtId="0" fontId="8" fillId="0" borderId="22" xfId="0" applyFont="1" applyBorder="1" applyAlignment="1">
      <alignment horizontal="justify" vertical="center"/>
    </xf>
    <xf numFmtId="4" fontId="8" fillId="0" borderId="22" xfId="0" applyNumberFormat="1" applyFont="1" applyBorder="1" applyAlignment="1">
      <alignment horizontal="right" vertical="center" wrapText="1"/>
    </xf>
    <xf numFmtId="2" fontId="4" fillId="0" borderId="0" xfId="0" applyNumberFormat="1" applyFont="1" applyBorder="1" applyAlignment="1">
      <alignment horizontal="center" vertical="center"/>
    </xf>
    <xf numFmtId="0" fontId="0" fillId="0" borderId="0" xfId="0" applyBorder="1" applyAlignment="1">
      <alignment/>
    </xf>
    <xf numFmtId="4" fontId="0" fillId="0" borderId="0" xfId="0" applyNumberFormat="1" applyBorder="1" applyAlignment="1">
      <alignment/>
    </xf>
    <xf numFmtId="4" fontId="7" fillId="0" borderId="0" xfId="0" applyNumberFormat="1" applyFont="1" applyBorder="1" applyAlignment="1">
      <alignment horizontal="right" vertical="center"/>
    </xf>
    <xf numFmtId="0" fontId="8" fillId="0" borderId="19" xfId="0" applyFont="1" applyBorder="1" applyAlignment="1">
      <alignment horizontal="justify" vertical="center" wrapText="1"/>
    </xf>
    <xf numFmtId="2" fontId="8" fillId="0" borderId="19" xfId="0" applyNumberFormat="1" applyFont="1" applyBorder="1" applyAlignment="1">
      <alignment horizontal="center" vertical="center" wrapText="1"/>
    </xf>
    <xf numFmtId="4" fontId="8" fillId="0" borderId="19" xfId="0" applyNumberFormat="1" applyFont="1" applyBorder="1" applyAlignment="1">
      <alignment horizontal="right" vertical="center"/>
    </xf>
    <xf numFmtId="2" fontId="8" fillId="0" borderId="12" xfId="0" applyNumberFormat="1" applyFont="1" applyBorder="1" applyAlignment="1">
      <alignment horizontal="right" vertical="center"/>
    </xf>
    <xf numFmtId="4" fontId="8" fillId="0" borderId="12" xfId="0" applyNumberFormat="1" applyFont="1" applyBorder="1" applyAlignment="1">
      <alignment horizontal="center" vertical="center"/>
    </xf>
    <xf numFmtId="2" fontId="8" fillId="0" borderId="12" xfId="0" applyNumberFormat="1" applyFont="1" applyBorder="1" applyAlignment="1">
      <alignment horizontal="right" vertical="center" wrapText="1"/>
    </xf>
    <xf numFmtId="0" fontId="8" fillId="0" borderId="13" xfId="0" applyFont="1" applyBorder="1" applyAlignment="1">
      <alignment horizontal="center" vertical="center"/>
    </xf>
    <xf numFmtId="4" fontId="8" fillId="0" borderId="13" xfId="0" applyNumberFormat="1" applyFont="1" applyBorder="1" applyAlignment="1">
      <alignment horizontal="center" vertical="center"/>
    </xf>
    <xf numFmtId="2" fontId="8" fillId="0" borderId="13" xfId="0" applyNumberFormat="1" applyFont="1" applyBorder="1" applyAlignment="1">
      <alignment horizontal="right" vertical="center"/>
    </xf>
    <xf numFmtId="4" fontId="7" fillId="0" borderId="23" xfId="0" applyNumberFormat="1" applyFont="1" applyBorder="1" applyAlignment="1">
      <alignment horizontal="right" vertical="center"/>
    </xf>
    <xf numFmtId="0" fontId="8" fillId="0" borderId="19" xfId="0" applyFont="1" applyBorder="1" applyAlignment="1">
      <alignment horizontal="left" vertical="center" wrapText="1"/>
    </xf>
    <xf numFmtId="0" fontId="4" fillId="0" borderId="13" xfId="0" applyFont="1" applyBorder="1" applyAlignment="1">
      <alignment horizontal="left" vertical="center" wrapText="1"/>
    </xf>
    <xf numFmtId="0" fontId="4" fillId="0" borderId="13" xfId="0" applyFont="1" applyBorder="1" applyAlignment="1">
      <alignment vertical="center" wrapText="1"/>
    </xf>
    <xf numFmtId="0" fontId="4" fillId="0" borderId="13" xfId="0" applyFont="1" applyBorder="1" applyAlignment="1">
      <alignment horizontal="center" vertical="center" wrapText="1"/>
    </xf>
    <xf numFmtId="2" fontId="4" fillId="0" borderId="13" xfId="0" applyNumberFormat="1" applyFont="1" applyBorder="1" applyAlignment="1">
      <alignment horizontal="center" vertical="center" wrapText="1"/>
    </xf>
    <xf numFmtId="4" fontId="4" fillId="0" borderId="13" xfId="0" applyNumberFormat="1" applyFont="1" applyBorder="1" applyAlignment="1">
      <alignment vertical="center" wrapText="1"/>
    </xf>
    <xf numFmtId="4" fontId="4" fillId="0" borderId="13" xfId="0" applyNumberFormat="1" applyFont="1" applyBorder="1" applyAlignment="1">
      <alignment vertical="center"/>
    </xf>
    <xf numFmtId="0" fontId="0" fillId="0" borderId="0" xfId="0" applyAlignment="1">
      <alignment horizontal="center" vertical="center"/>
    </xf>
    <xf numFmtId="4" fontId="0" fillId="0" borderId="0" xfId="0" applyNumberFormat="1" applyAlignment="1">
      <alignment/>
    </xf>
    <xf numFmtId="0" fontId="8" fillId="0" borderId="15" xfId="0" applyFont="1" applyBorder="1" applyAlignment="1">
      <alignment horizontal="left" vertical="center" wrapText="1"/>
    </xf>
    <xf numFmtId="0" fontId="8" fillId="0" borderId="15" xfId="0" applyFont="1" applyBorder="1" applyAlignment="1">
      <alignment horizontal="center" vertical="center" wrapText="1"/>
    </xf>
    <xf numFmtId="2" fontId="8" fillId="0" borderId="15" xfId="0" applyNumberFormat="1" applyFont="1" applyBorder="1" applyAlignment="1">
      <alignment horizontal="center" vertical="center" wrapText="1"/>
    </xf>
    <xf numFmtId="4" fontId="8" fillId="0" borderId="15" xfId="0" applyNumberFormat="1" applyFont="1" applyBorder="1" applyAlignment="1">
      <alignment horizontal="right" vertical="center" wrapText="1"/>
    </xf>
    <xf numFmtId="0" fontId="8" fillId="0" borderId="16" xfId="0" applyFont="1" applyBorder="1" applyAlignment="1">
      <alignment horizontal="justify" vertical="center" wrapText="1"/>
    </xf>
    <xf numFmtId="0" fontId="4" fillId="0" borderId="16" xfId="0" applyFont="1" applyBorder="1" applyAlignment="1">
      <alignment horizontal="justify" vertical="center" wrapText="1"/>
    </xf>
    <xf numFmtId="0" fontId="4" fillId="0" borderId="16" xfId="0" applyFont="1" applyBorder="1" applyAlignment="1">
      <alignment horizontal="center" vertical="center" wrapText="1"/>
    </xf>
    <xf numFmtId="2" fontId="4" fillId="0" borderId="16" xfId="0" applyNumberFormat="1" applyFont="1" applyBorder="1" applyAlignment="1">
      <alignment horizontal="center" vertical="center" wrapText="1"/>
    </xf>
    <xf numFmtId="0" fontId="4" fillId="0" borderId="16" xfId="0" applyFont="1" applyBorder="1" applyAlignment="1">
      <alignment horizontal="right" vertical="center" wrapText="1"/>
    </xf>
    <xf numFmtId="2" fontId="8" fillId="0" borderId="16" xfId="0" applyNumberFormat="1" applyFont="1" applyBorder="1" applyAlignment="1">
      <alignment horizontal="center" vertical="center"/>
    </xf>
    <xf numFmtId="4" fontId="4" fillId="0" borderId="16" xfId="0" applyNumberFormat="1" applyFont="1" applyBorder="1" applyAlignment="1">
      <alignment horizontal="right" vertical="center" wrapText="1"/>
    </xf>
    <xf numFmtId="0" fontId="4" fillId="0" borderId="16" xfId="0" applyFont="1" applyBorder="1" applyAlignment="1">
      <alignment horizontal="center" wrapText="1"/>
    </xf>
    <xf numFmtId="0" fontId="4" fillId="0" borderId="17" xfId="0" applyFont="1" applyBorder="1" applyAlignment="1">
      <alignment horizontal="left" vertical="center" wrapText="1"/>
    </xf>
    <xf numFmtId="0" fontId="4" fillId="0" borderId="17" xfId="0" applyFont="1" applyBorder="1" applyAlignment="1">
      <alignment horizontal="justify" vertical="center" wrapText="1"/>
    </xf>
    <xf numFmtId="4" fontId="4" fillId="0" borderId="17" xfId="0" applyNumberFormat="1" applyFont="1" applyBorder="1" applyAlignment="1">
      <alignment vertical="center" wrapText="1"/>
    </xf>
    <xf numFmtId="4" fontId="4" fillId="0" borderId="17" xfId="0" applyNumberFormat="1" applyFont="1" applyBorder="1" applyAlignment="1">
      <alignment vertical="center"/>
    </xf>
    <xf numFmtId="0" fontId="8" fillId="0" borderId="15" xfId="0" applyFont="1" applyBorder="1" applyAlignment="1">
      <alignment horizontal="left" vertical="center"/>
    </xf>
    <xf numFmtId="2" fontId="8" fillId="0" borderId="15" xfId="0" applyNumberFormat="1" applyFont="1" applyBorder="1" applyAlignment="1">
      <alignment horizontal="center" vertical="center"/>
    </xf>
    <xf numFmtId="2" fontId="8" fillId="0" borderId="15" xfId="0" applyNumberFormat="1" applyFont="1" applyBorder="1" applyAlignment="1">
      <alignment horizontal="right" vertical="center"/>
    </xf>
    <xf numFmtId="0" fontId="8" fillId="0" borderId="16" xfId="0" applyFont="1" applyBorder="1" applyAlignment="1">
      <alignment horizontal="left" vertical="center"/>
    </xf>
    <xf numFmtId="2" fontId="8" fillId="0" borderId="16" xfId="0" applyNumberFormat="1" applyFont="1" applyBorder="1" applyAlignment="1">
      <alignment horizontal="right" vertical="center" wrapText="1"/>
    </xf>
    <xf numFmtId="0" fontId="8" fillId="0" borderId="16" xfId="0" applyFont="1" applyBorder="1" applyAlignment="1">
      <alignment horizontal="justify" vertical="center"/>
    </xf>
    <xf numFmtId="0" fontId="11" fillId="0" borderId="16" xfId="44" applyFont="1" applyBorder="1" applyAlignment="1" applyProtection="1">
      <alignment vertical="center" wrapText="1"/>
      <protection/>
    </xf>
    <xf numFmtId="0" fontId="13" fillId="0" borderId="16" xfId="0" applyFont="1" applyBorder="1" applyAlignment="1">
      <alignment horizontal="right" vertical="center" wrapText="1"/>
    </xf>
    <xf numFmtId="4" fontId="8" fillId="0" borderId="16" xfId="0" applyNumberFormat="1" applyFont="1" applyBorder="1" applyAlignment="1">
      <alignment vertical="center" wrapText="1"/>
    </xf>
    <xf numFmtId="0" fontId="8" fillId="0" borderId="16" xfId="0" applyFont="1" applyBorder="1" applyAlignment="1">
      <alignment horizontal="right" vertical="center" wrapText="1"/>
    </xf>
    <xf numFmtId="0" fontId="4" fillId="0" borderId="16" xfId="0" applyFont="1" applyBorder="1" applyAlignment="1">
      <alignment horizontal="left" vertical="center" wrapText="1"/>
    </xf>
    <xf numFmtId="4" fontId="4" fillId="0" borderId="16" xfId="0" applyNumberFormat="1" applyFont="1" applyBorder="1" applyAlignment="1">
      <alignment vertical="center"/>
    </xf>
    <xf numFmtId="0" fontId="4" fillId="0" borderId="16" xfId="0" applyFont="1" applyBorder="1" applyAlignment="1">
      <alignment horizontal="left" vertical="center"/>
    </xf>
    <xf numFmtId="4" fontId="4" fillId="0" borderId="16" xfId="0" applyNumberFormat="1" applyFont="1" applyBorder="1" applyAlignment="1">
      <alignment vertical="center" wrapText="1"/>
    </xf>
    <xf numFmtId="4" fontId="8" fillId="0" borderId="16" xfId="0" applyNumberFormat="1" applyFont="1" applyBorder="1" applyAlignment="1">
      <alignment horizontal="right" vertical="center"/>
    </xf>
    <xf numFmtId="0" fontId="8" fillId="15" borderId="16" xfId="0" applyFont="1" applyFill="1" applyBorder="1" applyAlignment="1">
      <alignment horizontal="justify" vertical="center"/>
    </xf>
    <xf numFmtId="0" fontId="8" fillId="15" borderId="16" xfId="0" applyFont="1" applyFill="1" applyBorder="1" applyAlignment="1">
      <alignment horizontal="center" vertical="center" wrapText="1"/>
    </xf>
    <xf numFmtId="2" fontId="8" fillId="15" borderId="16" xfId="0" applyNumberFormat="1" applyFont="1" applyFill="1" applyBorder="1" applyAlignment="1">
      <alignment horizontal="center" vertical="center" wrapText="1"/>
    </xf>
    <xf numFmtId="2" fontId="8" fillId="0" borderId="16" xfId="0" applyNumberFormat="1" applyFont="1" applyBorder="1" applyAlignment="1">
      <alignment horizontal="right" vertical="center"/>
    </xf>
    <xf numFmtId="0" fontId="8" fillId="0" borderId="16" xfId="0" applyFont="1" applyBorder="1" applyAlignment="1">
      <alignment horizontal="center" vertical="center"/>
    </xf>
    <xf numFmtId="0" fontId="8" fillId="0" borderId="17" xfId="0" applyFont="1" applyBorder="1" applyAlignment="1">
      <alignment horizontal="left" vertical="center" wrapText="1"/>
    </xf>
    <xf numFmtId="0" fontId="8" fillId="0" borderId="17" xfId="0" applyFont="1" applyBorder="1" applyAlignment="1">
      <alignment horizontal="justify" vertical="center" wrapText="1"/>
    </xf>
    <xf numFmtId="0" fontId="8" fillId="0" borderId="17" xfId="0" applyFont="1" applyBorder="1" applyAlignment="1">
      <alignment horizontal="center" vertical="center" wrapText="1"/>
    </xf>
    <xf numFmtId="2" fontId="8" fillId="0" borderId="17" xfId="0" applyNumberFormat="1" applyFont="1" applyBorder="1" applyAlignment="1">
      <alignment horizontal="center" vertical="center" wrapText="1"/>
    </xf>
    <xf numFmtId="2" fontId="8" fillId="0" borderId="17" xfId="0" applyNumberFormat="1" applyFont="1" applyBorder="1" applyAlignment="1">
      <alignment horizontal="right" vertical="center" wrapText="1"/>
    </xf>
    <xf numFmtId="4" fontId="8" fillId="0" borderId="17" xfId="0" applyNumberFormat="1" applyFont="1" applyBorder="1" applyAlignment="1">
      <alignment vertical="center"/>
    </xf>
    <xf numFmtId="2" fontId="7" fillId="0" borderId="24" xfId="0" applyNumberFormat="1" applyFont="1" applyBorder="1" applyAlignment="1">
      <alignment horizontal="center" vertical="center"/>
    </xf>
    <xf numFmtId="0" fontId="7" fillId="0" borderId="25" xfId="0" applyFont="1" applyBorder="1" applyAlignment="1">
      <alignment horizontal="left" vertical="center"/>
    </xf>
    <xf numFmtId="0" fontId="7" fillId="0" borderId="25" xfId="0" applyFont="1" applyBorder="1" applyAlignment="1">
      <alignment horizontal="justify" vertical="center"/>
    </xf>
    <xf numFmtId="0" fontId="7" fillId="0" borderId="25" xfId="0" applyFont="1" applyBorder="1" applyAlignment="1">
      <alignment horizontal="center" vertical="center"/>
    </xf>
    <xf numFmtId="2" fontId="7" fillId="0" borderId="25" xfId="0" applyNumberFormat="1" applyFont="1" applyBorder="1" applyAlignment="1">
      <alignment horizontal="center" vertical="center"/>
    </xf>
    <xf numFmtId="4" fontId="7" fillId="0" borderId="25" xfId="0" applyNumberFormat="1" applyFont="1" applyBorder="1" applyAlignment="1">
      <alignment horizontal="right" vertical="center"/>
    </xf>
    <xf numFmtId="4" fontId="7" fillId="0" borderId="26" xfId="0" applyNumberFormat="1" applyFont="1" applyBorder="1" applyAlignment="1">
      <alignment horizontal="right" vertical="center"/>
    </xf>
    <xf numFmtId="2" fontId="8" fillId="0" borderId="15" xfId="0" applyNumberFormat="1" applyFont="1" applyBorder="1" applyAlignment="1">
      <alignment horizontal="right" vertical="center" wrapText="1"/>
    </xf>
    <xf numFmtId="0" fontId="0" fillId="0" borderId="0" xfId="0" applyFont="1" applyAlignment="1">
      <alignment horizontal="left" vertical="center"/>
    </xf>
    <xf numFmtId="2" fontId="8" fillId="15" borderId="16" xfId="0" applyNumberFormat="1" applyFont="1" applyFill="1" applyBorder="1" applyAlignment="1">
      <alignment horizontal="right" vertical="center" wrapText="1"/>
    </xf>
    <xf numFmtId="0" fontId="8" fillId="15" borderId="16" xfId="0" applyFont="1" applyFill="1" applyBorder="1" applyAlignment="1">
      <alignment horizontal="justify" vertical="center" wrapText="1"/>
    </xf>
    <xf numFmtId="0" fontId="8" fillId="15" borderId="16" xfId="0" applyFont="1" applyFill="1" applyBorder="1" applyAlignment="1">
      <alignment horizontal="right" vertical="center" wrapText="1"/>
    </xf>
    <xf numFmtId="0" fontId="8" fillId="0" borderId="17" xfId="0" applyFont="1" applyBorder="1" applyAlignment="1">
      <alignment horizontal="left" vertical="center"/>
    </xf>
    <xf numFmtId="0" fontId="8" fillId="0" borderId="17" xfId="0" applyFont="1" applyBorder="1" applyAlignment="1">
      <alignment horizontal="justify" vertical="center"/>
    </xf>
    <xf numFmtId="2" fontId="8" fillId="0" borderId="17" xfId="0" applyNumberFormat="1" applyFont="1" applyBorder="1" applyAlignment="1">
      <alignment vertical="center"/>
    </xf>
    <xf numFmtId="4" fontId="8" fillId="0" borderId="17" xfId="0" applyNumberFormat="1" applyFont="1" applyBorder="1" applyAlignment="1">
      <alignment horizontal="right" vertical="center"/>
    </xf>
    <xf numFmtId="2" fontId="8" fillId="0" borderId="15" xfId="0" applyNumberFormat="1" applyFont="1" applyBorder="1" applyAlignment="1">
      <alignment horizontal="left" vertical="center" wrapText="1"/>
    </xf>
    <xf numFmtId="2" fontId="8" fillId="0" borderId="16" xfId="0" applyNumberFormat="1" applyFont="1" applyBorder="1" applyAlignment="1">
      <alignment horizontal="left" vertical="center" wrapText="1"/>
    </xf>
    <xf numFmtId="2" fontId="4" fillId="0" borderId="16" xfId="0" applyNumberFormat="1" applyFont="1" applyBorder="1" applyAlignment="1">
      <alignment horizontal="center" vertical="center"/>
    </xf>
    <xf numFmtId="0" fontId="8" fillId="0" borderId="15" xfId="0" applyFont="1" applyBorder="1" applyAlignment="1">
      <alignment horizontal="right" vertical="center"/>
    </xf>
    <xf numFmtId="0" fontId="8" fillId="0" borderId="16" xfId="0" applyFont="1" applyBorder="1" applyAlignment="1">
      <alignment horizontal="right" vertical="center"/>
    </xf>
    <xf numFmtId="0" fontId="8" fillId="15" borderId="16" xfId="0" applyFont="1" applyFill="1" applyBorder="1" applyAlignment="1">
      <alignment vertical="center" wrapText="1"/>
    </xf>
    <xf numFmtId="0" fontId="8" fillId="0" borderId="17" xfId="0" applyFont="1" applyBorder="1" applyAlignment="1">
      <alignment vertical="center" wrapText="1"/>
    </xf>
    <xf numFmtId="2" fontId="7" fillId="0" borderId="27" xfId="0" applyNumberFormat="1" applyFont="1" applyBorder="1" applyAlignment="1">
      <alignment horizontal="center" vertical="center"/>
    </xf>
    <xf numFmtId="0" fontId="7" fillId="0" borderId="28" xfId="0" applyFont="1" applyBorder="1" applyAlignment="1">
      <alignment horizontal="left" vertical="center"/>
    </xf>
    <xf numFmtId="0" fontId="7" fillId="0" borderId="28" xfId="0" applyFont="1" applyBorder="1" applyAlignment="1">
      <alignment horizontal="justify" vertical="center"/>
    </xf>
    <xf numFmtId="0" fontId="7" fillId="0" borderId="28" xfId="0" applyFont="1" applyBorder="1" applyAlignment="1">
      <alignment horizontal="center" vertical="center"/>
    </xf>
    <xf numFmtId="2" fontId="7" fillId="0" borderId="28" xfId="0" applyNumberFormat="1" applyFont="1" applyBorder="1" applyAlignment="1">
      <alignment horizontal="center" vertical="center"/>
    </xf>
    <xf numFmtId="4" fontId="7" fillId="0" borderId="28" xfId="0" applyNumberFormat="1" applyFont="1" applyBorder="1" applyAlignment="1">
      <alignment horizontal="right" vertical="center"/>
    </xf>
    <xf numFmtId="4" fontId="7" fillId="0" borderId="29" xfId="0" applyNumberFormat="1" applyFont="1" applyBorder="1" applyAlignment="1">
      <alignment horizontal="right" vertical="center"/>
    </xf>
    <xf numFmtId="0" fontId="8" fillId="0" borderId="16" xfId="44" applyFont="1" applyBorder="1" applyAlignment="1" applyProtection="1">
      <alignment horizontal="left" vertical="center" wrapText="1"/>
      <protection/>
    </xf>
    <xf numFmtId="0" fontId="8" fillId="0" borderId="17" xfId="0" applyFont="1" applyBorder="1" applyAlignment="1">
      <alignment horizontal="center" vertical="center"/>
    </xf>
    <xf numFmtId="2" fontId="8" fillId="0" borderId="17" xfId="0" applyNumberFormat="1" applyFont="1" applyBorder="1" applyAlignment="1">
      <alignment horizontal="center" vertical="center"/>
    </xf>
    <xf numFmtId="2" fontId="8" fillId="0" borderId="17" xfId="0" applyNumberFormat="1" applyFont="1" applyBorder="1" applyAlignment="1">
      <alignment horizontal="right" vertical="center"/>
    </xf>
    <xf numFmtId="2" fontId="0" fillId="0" borderId="0" xfId="0" applyNumberFormat="1" applyAlignment="1">
      <alignment/>
    </xf>
    <xf numFmtId="0" fontId="0" fillId="0" borderId="0" xfId="0" applyAlignment="1">
      <alignment horizontal="justify" vertical="center"/>
    </xf>
    <xf numFmtId="4" fontId="0" fillId="0" borderId="0" xfId="0" applyNumberFormat="1" applyAlignment="1">
      <alignment horizontal="right" vertical="center"/>
    </xf>
    <xf numFmtId="0" fontId="4" fillId="0" borderId="16" xfId="0" applyFont="1" applyBorder="1" applyAlignment="1">
      <alignment horizontal="right" vertical="center"/>
    </xf>
    <xf numFmtId="4" fontId="14" fillId="0" borderId="16" xfId="0" applyNumberFormat="1" applyFont="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2" fontId="4" fillId="0" borderId="1" xfId="0" applyNumberFormat="1" applyFont="1" applyBorder="1" applyAlignment="1">
      <alignment horizontal="center" vertical="center" wrapText="1"/>
    </xf>
    <xf numFmtId="4" fontId="4" fillId="0" borderId="1" xfId="0" applyNumberFormat="1" applyFont="1" applyBorder="1" applyAlignment="1">
      <alignment horizontal="right" vertical="center" wrapText="1"/>
    </xf>
    <xf numFmtId="4" fontId="4" fillId="0" borderId="1" xfId="0" applyNumberFormat="1" applyFont="1" applyBorder="1" applyAlignment="1">
      <alignment vertical="center"/>
    </xf>
    <xf numFmtId="2" fontId="4" fillId="0" borderId="0" xfId="0" applyNumberFormat="1" applyFont="1" applyBorder="1" applyAlignment="1">
      <alignment/>
    </xf>
    <xf numFmtId="0" fontId="0" fillId="0" borderId="0" xfId="0" applyFont="1" applyBorder="1" applyAlignment="1">
      <alignment/>
    </xf>
    <xf numFmtId="2" fontId="4" fillId="0" borderId="23" xfId="0" applyNumberFormat="1" applyFont="1" applyBorder="1" applyAlignment="1">
      <alignment/>
    </xf>
    <xf numFmtId="2" fontId="4" fillId="0" borderId="18" xfId="0" applyNumberFormat="1" applyFont="1" applyBorder="1" applyAlignment="1">
      <alignment/>
    </xf>
    <xf numFmtId="2" fontId="4" fillId="0" borderId="10" xfId="0" applyNumberFormat="1" applyFont="1" applyBorder="1" applyAlignment="1">
      <alignment/>
    </xf>
    <xf numFmtId="2" fontId="4" fillId="0" borderId="1" xfId="0" applyNumberFormat="1" applyFont="1" applyBorder="1" applyAlignment="1">
      <alignment/>
    </xf>
    <xf numFmtId="0" fontId="5" fillId="0" borderId="0" xfId="0" applyFont="1" applyBorder="1" applyAlignment="1">
      <alignment vertical="center"/>
    </xf>
    <xf numFmtId="0" fontId="5" fillId="0" borderId="0" xfId="0" applyFont="1" applyBorder="1" applyAlignment="1">
      <alignment horizontal="justify" vertical="center"/>
    </xf>
    <xf numFmtId="2" fontId="0" fillId="0" borderId="0" xfId="0" applyNumberFormat="1" applyBorder="1" applyAlignment="1">
      <alignment/>
    </xf>
    <xf numFmtId="2" fontId="7" fillId="0" borderId="0" xfId="0" applyNumberFormat="1" applyFont="1" applyBorder="1" applyAlignment="1">
      <alignment/>
    </xf>
    <xf numFmtId="0" fontId="2" fillId="0" borderId="0" xfId="0" applyFont="1" applyBorder="1" applyAlignment="1">
      <alignment horizontal="left" vertical="center"/>
    </xf>
    <xf numFmtId="164" fontId="0" fillId="0" borderId="0" xfId="0" applyNumberFormat="1" applyBorder="1" applyAlignment="1">
      <alignment/>
    </xf>
    <xf numFmtId="0" fontId="2" fillId="0" borderId="0" xfId="0" applyFont="1" applyBorder="1" applyAlignment="1">
      <alignment horizontal="justify"/>
    </xf>
    <xf numFmtId="0" fontId="10" fillId="0" borderId="0" xfId="0" applyFont="1" applyAlignment="1">
      <alignment horizontal="center"/>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Incorreto" xfId="45"/>
    <cellStyle name="Currency" xfId="46"/>
    <cellStyle name="Currency [0]" xfId="47"/>
    <cellStyle name="Neutra" xfId="48"/>
    <cellStyle name="Nota" xfId="49"/>
    <cellStyle name="Percent" xfId="50"/>
    <cellStyle name="Saída" xfId="51"/>
    <cellStyle name="Comm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7F7F7F"/>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485775</xdr:colOff>
      <xdr:row>40</xdr:row>
      <xdr:rowOff>66675</xdr:rowOff>
    </xdr:to>
    <xdr:sp fLocksText="0">
      <xdr:nvSpPr>
        <xdr:cNvPr id="1" name="shapetype_202" hidden="1"/>
        <xdr:cNvSpPr txBox="1">
          <a:spLocks noChangeArrowheads="1"/>
        </xdr:cNvSpPr>
      </xdr:nvSpPr>
      <xdr:spPr>
        <a:xfrm>
          <a:off x="0" y="0"/>
          <a:ext cx="9525000" cy="9525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xdr:col>
      <xdr:colOff>66675</xdr:colOff>
      <xdr:row>0</xdr:row>
      <xdr:rowOff>38100</xdr:rowOff>
    </xdr:from>
    <xdr:to>
      <xdr:col>2</xdr:col>
      <xdr:colOff>1333500</xdr:colOff>
      <xdr:row>3</xdr:row>
      <xdr:rowOff>180975</xdr:rowOff>
    </xdr:to>
    <xdr:pic>
      <xdr:nvPicPr>
        <xdr:cNvPr id="2" name="Imagem 1"/>
        <xdr:cNvPicPr preferRelativeResize="1">
          <a:picLocks noChangeAspect="1"/>
        </xdr:cNvPicPr>
      </xdr:nvPicPr>
      <xdr:blipFill>
        <a:blip r:embed="rId1"/>
        <a:stretch>
          <a:fillRect/>
        </a:stretch>
      </xdr:blipFill>
      <xdr:spPr>
        <a:xfrm>
          <a:off x="342900" y="38100"/>
          <a:ext cx="2047875" cy="714375"/>
        </a:xfrm>
        <a:prstGeom prst="rect">
          <a:avLst/>
        </a:prstGeom>
        <a:noFill/>
        <a:ln w="9525" cmpd="sng">
          <a:solidFill>
            <a:srgbClr val="808080"/>
          </a:solidFill>
          <a:headEnd type="none"/>
          <a:tailEnd type="none"/>
        </a:ln>
      </xdr:spPr>
    </xdr:pic>
    <xdr:clientData/>
  </xdr:twoCellAnchor>
  <xdr:twoCellAnchor editAs="oneCell">
    <xdr:from>
      <xdr:col>2</xdr:col>
      <xdr:colOff>1657350</xdr:colOff>
      <xdr:row>0</xdr:row>
      <xdr:rowOff>38100</xdr:rowOff>
    </xdr:from>
    <xdr:to>
      <xdr:col>2</xdr:col>
      <xdr:colOff>2343150</xdr:colOff>
      <xdr:row>6</xdr:row>
      <xdr:rowOff>38100</xdr:rowOff>
    </xdr:to>
    <xdr:pic>
      <xdr:nvPicPr>
        <xdr:cNvPr id="3" name="Imagem 3"/>
        <xdr:cNvPicPr preferRelativeResize="1">
          <a:picLocks noChangeAspect="1"/>
        </xdr:cNvPicPr>
      </xdr:nvPicPr>
      <xdr:blipFill>
        <a:blip r:embed="rId2"/>
        <a:stretch>
          <a:fillRect/>
        </a:stretch>
      </xdr:blipFill>
      <xdr:spPr>
        <a:xfrm>
          <a:off x="2714625" y="38100"/>
          <a:ext cx="685800" cy="1076325"/>
        </a:xfrm>
        <a:prstGeom prst="rect">
          <a:avLst/>
        </a:prstGeom>
        <a:noFill/>
        <a:ln w="9525" cmpd="sng">
          <a:solidFill>
            <a:srgbClr val="808080"/>
          </a:solidFill>
          <a:headEnd type="none"/>
          <a:tailEnd type="none"/>
        </a:ln>
      </xdr:spPr>
    </xdr:pic>
    <xdr:clientData/>
  </xdr:twoCellAnchor>
  <xdr:twoCellAnchor editAs="absolute">
    <xdr:from>
      <xdr:col>4</xdr:col>
      <xdr:colOff>28575</xdr:colOff>
      <xdr:row>0</xdr:row>
      <xdr:rowOff>76200</xdr:rowOff>
    </xdr:from>
    <xdr:to>
      <xdr:col>5</xdr:col>
      <xdr:colOff>0</xdr:colOff>
      <xdr:row>6</xdr:row>
      <xdr:rowOff>133350</xdr:rowOff>
    </xdr:to>
    <xdr:pic>
      <xdr:nvPicPr>
        <xdr:cNvPr id="4" name="Picture 1"/>
        <xdr:cNvPicPr preferRelativeResize="1">
          <a:picLocks noChangeAspect="1"/>
        </xdr:cNvPicPr>
      </xdr:nvPicPr>
      <xdr:blipFill>
        <a:blip r:embed="rId3"/>
        <a:stretch>
          <a:fillRect/>
        </a:stretch>
      </xdr:blipFill>
      <xdr:spPr>
        <a:xfrm>
          <a:off x="4248150" y="76200"/>
          <a:ext cx="514350"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rio.rj.gov.br/sco/composicaosco.cfm?item=1IT29150206%2F201510" TargetMode="External" /><Relationship Id="rId2" Type="http://schemas.openxmlformats.org/officeDocument/2006/relationships/hyperlink" Target="http://www2.rio.rj.gov.br/sco/composicaosco.cfm?item=1IT24280050%2F201510" TargetMode="External" /><Relationship Id="rId3" Type="http://schemas.openxmlformats.org/officeDocument/2006/relationships/hyperlink" Target="http://www2.rio.rj.gov.br/sco/composicaosco.cfm?item=1IT24260115%2F201510" TargetMode="External" /><Relationship Id="rId4" Type="http://schemas.openxmlformats.org/officeDocument/2006/relationships/hyperlink" Target="http://www2.rio.rj.gov.br/sco/composicaosco.cfm?item=1IT24320056%2F201510" TargetMode="External" /><Relationship Id="rId5" Type="http://schemas.openxmlformats.org/officeDocument/2006/relationships/hyperlink" Target="http://www2.rio.rj.gov.br/sco/composicaosco.cfm?item=1IT24500200%2F201510" TargetMode="External" /><Relationship Id="rId6" Type="http://schemas.openxmlformats.org/officeDocument/2006/relationships/hyperlink" Target="http://www2.rio.rj.gov.br/sco/composicaosco.cfm?item=1IT24500450A201510" TargetMode="External" /><Relationship Id="rId7" Type="http://schemas.openxmlformats.org/officeDocument/2006/relationships/hyperlink" Target="http://www2.rio.rj.gov.br/sco/composicaosco.cfm?item=1IT24480200%2F201510" TargetMode="External" /><Relationship Id="rId8" Type="http://schemas.openxmlformats.org/officeDocument/2006/relationships/hyperlink" Target="http://www2.rio.rj.gov.br/sco/composicaosco.cfm?item=1IT24320053%2F201510" TargetMode="External" /><Relationship Id="rId9" Type="http://schemas.openxmlformats.org/officeDocument/2006/relationships/hyperlink" Target="http://www2.rio.rj.gov.br/sco/composicaosco.cfm?item=1IT25340357%2F201510" TargetMode="External" /><Relationship Id="rId10" Type="http://schemas.openxmlformats.org/officeDocument/2006/relationships/hyperlink" Target="http://www2.rio.rj.gov.br/sco/composicaosco.cfm?item=1IT24320080%2F201510" TargetMode="External" /><Relationship Id="rId11" Type="http://schemas.openxmlformats.org/officeDocument/2006/relationships/hyperlink" Target="http://www2.rio.rj.gov.br/sco/composicaosco.cfm?item=1PT04150106A201510" TargetMode="External" /><Relationship Id="rId12" Type="http://schemas.openxmlformats.org/officeDocument/2006/relationships/comments" Target="../comments1.xml" /><Relationship Id="rId13" Type="http://schemas.openxmlformats.org/officeDocument/2006/relationships/vmlDrawing" Target="../drawings/vmlDrawing1.vml" /><Relationship Id="rId14" Type="http://schemas.openxmlformats.org/officeDocument/2006/relationships/drawing" Target="../drawings/drawing1.xml" /><Relationship Id="rId1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40"/>
  <sheetViews>
    <sheetView tabSelected="1" zoomScale="91" zoomScaleNormal="91" workbookViewId="0" topLeftCell="A1">
      <selection activeCell="C8" sqref="C8"/>
    </sheetView>
  </sheetViews>
  <sheetFormatPr defaultColWidth="9.140625" defaultRowHeight="15"/>
  <cols>
    <col min="1" max="1" width="4.140625" style="2" customWidth="1"/>
    <col min="2" max="2" width="11.7109375" style="3" customWidth="1"/>
    <col min="3" max="3" width="43.7109375" style="4" customWidth="1"/>
    <col min="4" max="4" width="3.7109375" style="0" customWidth="1"/>
    <col min="5" max="5" width="8.140625" style="2" customWidth="1"/>
    <col min="6" max="6" width="7.421875" style="5" customWidth="1"/>
    <col min="7" max="7" width="13.140625" style="5" customWidth="1"/>
    <col min="8" max="16384" width="8.7109375" style="0" customWidth="1"/>
  </cols>
  <sheetData>
    <row r="1" spans="1:7" ht="15">
      <c r="A1"/>
      <c r="B1"/>
      <c r="C1"/>
      <c r="E1"/>
      <c r="F1"/>
      <c r="G1"/>
    </row>
    <row r="2" ht="15"/>
    <row r="3" ht="15"/>
    <row r="4" ht="15"/>
    <row r="5" spans="1:7" ht="13.5" customHeight="1">
      <c r="A5"/>
      <c r="B5" s="275" t="s">
        <v>17</v>
      </c>
      <c r="C5" s="275"/>
      <c r="D5" s="275"/>
      <c r="E5"/>
      <c r="F5"/>
      <c r="G5"/>
    </row>
    <row r="6" spans="1:7" ht="11.25" customHeight="1">
      <c r="A6"/>
      <c r="B6" s="275" t="s">
        <v>18</v>
      </c>
      <c r="C6" s="275"/>
      <c r="D6" s="275"/>
      <c r="E6" s="276"/>
      <c r="F6" s="276"/>
      <c r="G6"/>
    </row>
    <row r="7" spans="1:7" ht="12" customHeight="1">
      <c r="A7"/>
      <c r="B7" s="275" t="s">
        <v>19</v>
      </c>
      <c r="C7" s="275"/>
      <c r="D7" s="275"/>
      <c r="E7"/>
      <c r="F7"/>
      <c r="G7"/>
    </row>
    <row r="8" spans="1:7" ht="15">
      <c r="A8"/>
      <c r="B8"/>
      <c r="C8" s="278"/>
      <c r="E8"/>
      <c r="F8"/>
      <c r="G8"/>
    </row>
    <row r="9" spans="1:7" ht="15">
      <c r="A9"/>
      <c r="B9" s="6" t="s">
        <v>20</v>
      </c>
      <c r="C9" s="7"/>
      <c r="D9" s="8" t="s">
        <v>21</v>
      </c>
      <c r="E9" s="9"/>
      <c r="F9" s="10"/>
      <c r="G9" s="10"/>
    </row>
    <row r="10" spans="1:7" ht="27" customHeight="1">
      <c r="A10"/>
      <c r="B10" s="277" t="s">
        <v>22</v>
      </c>
      <c r="C10" s="277"/>
      <c r="D10" s="277"/>
      <c r="E10" s="277"/>
      <c r="F10" s="277"/>
      <c r="G10" s="277"/>
    </row>
    <row r="11" spans="1:7" ht="15" customHeight="1">
      <c r="A11" s="11"/>
      <c r="B11" s="271" t="s">
        <v>23</v>
      </c>
      <c r="C11" s="271"/>
      <c r="D11" s="271"/>
      <c r="E11" s="271"/>
      <c r="F11" s="271"/>
      <c r="G11" s="271"/>
    </row>
    <row r="12" spans="1:7" ht="14.25" customHeight="1">
      <c r="A12" s="11"/>
      <c r="B12" s="272" t="s">
        <v>24</v>
      </c>
      <c r="C12" s="272"/>
      <c r="D12" s="272"/>
      <c r="E12" s="272"/>
      <c r="F12" s="272"/>
      <c r="G12" s="272"/>
    </row>
    <row r="13" spans="1:7" ht="4.5" customHeight="1">
      <c r="A13" s="11"/>
      <c r="B13" s="12"/>
      <c r="C13" s="13"/>
      <c r="D13" s="13"/>
      <c r="E13" s="14"/>
      <c r="F13" s="15"/>
      <c r="G13" s="15"/>
    </row>
    <row r="14" spans="1:7" ht="15">
      <c r="A14"/>
      <c r="B14" s="16" t="s">
        <v>25</v>
      </c>
      <c r="C14" s="7"/>
      <c r="D14" s="17"/>
      <c r="E14" s="9"/>
      <c r="F14" s="10"/>
      <c r="G14" s="10"/>
    </row>
    <row r="15" spans="1:7" ht="15">
      <c r="A15" s="273"/>
      <c r="B15" s="273"/>
      <c r="C15" s="273"/>
      <c r="E15"/>
      <c r="F15"/>
      <c r="G15"/>
    </row>
    <row r="16" spans="1:7" ht="15">
      <c r="A16" s="274" t="s">
        <v>26</v>
      </c>
      <c r="B16" s="274"/>
      <c r="C16" s="274"/>
      <c r="E16"/>
      <c r="F16"/>
      <c r="G16"/>
    </row>
    <row r="17" spans="1:7" ht="4.5" customHeight="1">
      <c r="A17"/>
      <c r="B17"/>
      <c r="C17"/>
      <c r="E17"/>
      <c r="F17"/>
      <c r="G17"/>
    </row>
    <row r="18" spans="1:7" ht="15">
      <c r="A18"/>
      <c r="B18" s="18" t="s">
        <v>27</v>
      </c>
      <c r="C18"/>
      <c r="E18"/>
      <c r="F18"/>
      <c r="G18"/>
    </row>
    <row r="19" spans="1:7" ht="15">
      <c r="A19" s="19" t="s">
        <v>28</v>
      </c>
      <c r="B19" s="20" t="s">
        <v>29</v>
      </c>
      <c r="C19" s="21" t="s">
        <v>30</v>
      </c>
      <c r="D19" s="22" t="s">
        <v>31</v>
      </c>
      <c r="E19" s="19" t="s">
        <v>32</v>
      </c>
      <c r="F19" s="23" t="s">
        <v>33</v>
      </c>
      <c r="G19" s="23" t="s">
        <v>34</v>
      </c>
    </row>
    <row r="20" spans="1:7" ht="21.75" customHeight="1">
      <c r="A20" s="24">
        <v>1</v>
      </c>
      <c r="B20" s="25" t="s">
        <v>35</v>
      </c>
      <c r="C20" s="26" t="s">
        <v>36</v>
      </c>
      <c r="D20" s="27" t="s">
        <v>37</v>
      </c>
      <c r="E20" s="28">
        <f>194*4*1</f>
        <v>776</v>
      </c>
      <c r="F20" s="29">
        <v>15.37</v>
      </c>
      <c r="G20" s="30">
        <f aca="true" t="shared" si="0" ref="G20:G25">F20*E20</f>
        <v>11927.119999999999</v>
      </c>
    </row>
    <row r="21" spans="1:7" ht="15">
      <c r="A21" s="31">
        <v>2</v>
      </c>
      <c r="B21" s="32" t="s">
        <v>38</v>
      </c>
      <c r="C21" s="33" t="s">
        <v>39</v>
      </c>
      <c r="D21" s="34" t="s">
        <v>37</v>
      </c>
      <c r="E21" s="35">
        <f>194*4*1</f>
        <v>776</v>
      </c>
      <c r="F21" s="36">
        <v>15.37</v>
      </c>
      <c r="G21" s="37">
        <f t="shared" si="0"/>
        <v>11927.119999999999</v>
      </c>
    </row>
    <row r="22" spans="1:7" ht="15">
      <c r="A22" s="31">
        <v>3</v>
      </c>
      <c r="B22" s="32" t="s">
        <v>40</v>
      </c>
      <c r="C22" s="33" t="s">
        <v>41</v>
      </c>
      <c r="D22" s="34" t="s">
        <v>37</v>
      </c>
      <c r="E22" s="35">
        <f>194*4</f>
        <v>776</v>
      </c>
      <c r="F22" s="36">
        <v>15.63</v>
      </c>
      <c r="G22" s="37">
        <f t="shared" si="0"/>
        <v>12128.880000000001</v>
      </c>
    </row>
    <row r="23" spans="1:7" ht="15">
      <c r="A23" s="31">
        <v>4</v>
      </c>
      <c r="B23" s="32" t="s">
        <v>42</v>
      </c>
      <c r="C23" s="38" t="s">
        <v>43</v>
      </c>
      <c r="D23" s="34" t="s">
        <v>37</v>
      </c>
      <c r="E23" s="35">
        <f>194*4*2</f>
        <v>1552</v>
      </c>
      <c r="F23" s="36">
        <v>14.16</v>
      </c>
      <c r="G23" s="37">
        <f t="shared" si="0"/>
        <v>21976.32</v>
      </c>
    </row>
    <row r="24" spans="1:7" ht="15">
      <c r="A24" s="31">
        <v>5</v>
      </c>
      <c r="B24" s="39" t="s">
        <v>44</v>
      </c>
      <c r="C24" s="40" t="s">
        <v>45</v>
      </c>
      <c r="D24" s="41" t="s">
        <v>37</v>
      </c>
      <c r="E24" s="35">
        <f>194*4*2</f>
        <v>1552</v>
      </c>
      <c r="F24" s="42">
        <v>15.63</v>
      </c>
      <c r="G24" s="43">
        <f t="shared" si="0"/>
        <v>24257.760000000002</v>
      </c>
    </row>
    <row r="25" spans="1:7" ht="15">
      <c r="A25" s="44">
        <v>6</v>
      </c>
      <c r="B25" s="45" t="s">
        <v>46</v>
      </c>
      <c r="C25" s="46" t="s">
        <v>47</v>
      </c>
      <c r="D25" s="47" t="s">
        <v>37</v>
      </c>
      <c r="E25" s="48">
        <f>194*4*2</f>
        <v>1552</v>
      </c>
      <c r="F25" s="49">
        <v>10.3</v>
      </c>
      <c r="G25" s="50">
        <f t="shared" si="0"/>
        <v>15985.6</v>
      </c>
    </row>
    <row r="26" spans="1:7" ht="15">
      <c r="A26" s="269" t="s">
        <v>48</v>
      </c>
      <c r="B26" s="269"/>
      <c r="C26" s="269"/>
      <c r="D26" s="269"/>
      <c r="E26" s="269"/>
      <c r="F26" s="269"/>
      <c r="G26" s="23">
        <f>SUM(G20:G25)</f>
        <v>98202.8</v>
      </c>
    </row>
    <row r="27" spans="1:7" ht="15">
      <c r="A27"/>
      <c r="B27"/>
      <c r="C27"/>
      <c r="E27"/>
      <c r="F27"/>
      <c r="G27"/>
    </row>
    <row r="28" spans="1:7" ht="15">
      <c r="A28"/>
      <c r="B28" s="18" t="s">
        <v>49</v>
      </c>
      <c r="C28"/>
      <c r="E28"/>
      <c r="F28"/>
      <c r="G28"/>
    </row>
    <row r="29" spans="1:7" ht="15">
      <c r="A29" s="19" t="s">
        <v>28</v>
      </c>
      <c r="B29" s="20" t="s">
        <v>29</v>
      </c>
      <c r="C29" s="21" t="s">
        <v>30</v>
      </c>
      <c r="D29" s="22" t="s">
        <v>31</v>
      </c>
      <c r="E29" s="19" t="s">
        <v>32</v>
      </c>
      <c r="F29" s="23" t="s">
        <v>33</v>
      </c>
      <c r="G29" s="23" t="s">
        <v>34</v>
      </c>
    </row>
    <row r="30" spans="1:7" ht="51.75" customHeight="1">
      <c r="A30" s="51">
        <v>7</v>
      </c>
      <c r="B30" s="25" t="s">
        <v>50</v>
      </c>
      <c r="C30" s="52" t="s">
        <v>51</v>
      </c>
      <c r="D30" s="53" t="s">
        <v>52</v>
      </c>
      <c r="E30" s="54">
        <v>6000</v>
      </c>
      <c r="F30" s="29">
        <v>0.5</v>
      </c>
      <c r="G30" s="30">
        <f>F30*E30</f>
        <v>3000</v>
      </c>
    </row>
    <row r="31" spans="1:7" ht="21.75" customHeight="1">
      <c r="A31" s="31">
        <v>8</v>
      </c>
      <c r="B31" s="32" t="s">
        <v>53</v>
      </c>
      <c r="C31" s="38" t="s">
        <v>54</v>
      </c>
      <c r="D31" s="55" t="s">
        <v>37</v>
      </c>
      <c r="E31" s="35">
        <f>176*4*1</f>
        <v>704</v>
      </c>
      <c r="F31" s="42">
        <v>68.36</v>
      </c>
      <c r="G31" s="37">
        <f>F31*E31</f>
        <v>48125.44</v>
      </c>
    </row>
    <row r="32" spans="1:7" ht="27" customHeight="1">
      <c r="A32" s="31">
        <v>9</v>
      </c>
      <c r="B32" s="32" t="s">
        <v>55</v>
      </c>
      <c r="C32" s="33" t="s">
        <v>56</v>
      </c>
      <c r="D32" s="55" t="s">
        <v>57</v>
      </c>
      <c r="E32" s="56">
        <v>80</v>
      </c>
      <c r="F32" s="57">
        <v>90</v>
      </c>
      <c r="G32" s="37">
        <f>F32*E32</f>
        <v>7200</v>
      </c>
    </row>
    <row r="33" spans="1:7" ht="29.25" customHeight="1">
      <c r="A33" s="31">
        <v>10</v>
      </c>
      <c r="B33" s="32" t="s">
        <v>58</v>
      </c>
      <c r="C33" s="33" t="s">
        <v>59</v>
      </c>
      <c r="D33" s="55" t="s">
        <v>60</v>
      </c>
      <c r="E33" s="56">
        <v>2</v>
      </c>
      <c r="F33" s="36">
        <v>1605</v>
      </c>
      <c r="G33" s="37">
        <f>F33*E33</f>
        <v>3210</v>
      </c>
    </row>
    <row r="34" spans="1:7" ht="33.75" customHeight="1">
      <c r="A34" s="44">
        <v>11</v>
      </c>
      <c r="B34" s="58" t="s">
        <v>61</v>
      </c>
      <c r="C34" s="59" t="s">
        <v>62</v>
      </c>
      <c r="D34" s="60" t="s">
        <v>57</v>
      </c>
      <c r="E34" s="61">
        <v>24</v>
      </c>
      <c r="F34" s="62">
        <v>285.1</v>
      </c>
      <c r="G34" s="63">
        <f>F34*E34</f>
        <v>6842.400000000001</v>
      </c>
    </row>
    <row r="35" spans="1:7" ht="15">
      <c r="A35" s="269" t="s">
        <v>48</v>
      </c>
      <c r="B35" s="269"/>
      <c r="C35" s="269"/>
      <c r="D35" s="269"/>
      <c r="E35" s="269"/>
      <c r="F35" s="269"/>
      <c r="G35" s="23">
        <f>SUM(G30:G34)</f>
        <v>68377.84</v>
      </c>
    </row>
    <row r="36" spans="1:7" ht="15">
      <c r="A36" s="64"/>
      <c r="B36" s="65"/>
      <c r="C36" s="66"/>
      <c r="D36" s="66"/>
      <c r="E36" s="67"/>
      <c r="F36" s="68"/>
      <c r="G36" s="69"/>
    </row>
    <row r="37" spans="1:7" ht="15">
      <c r="A37"/>
      <c r="B37" s="18" t="s">
        <v>63</v>
      </c>
      <c r="C37"/>
      <c r="E37"/>
      <c r="F37"/>
      <c r="G37"/>
    </row>
    <row r="38" spans="1:7" ht="15">
      <c r="A38" s="70" t="s">
        <v>28</v>
      </c>
      <c r="B38" s="71" t="s">
        <v>29</v>
      </c>
      <c r="C38" s="72" t="s">
        <v>30</v>
      </c>
      <c r="D38" s="73" t="s">
        <v>31</v>
      </c>
      <c r="E38" s="70" t="s">
        <v>32</v>
      </c>
      <c r="F38" s="74" t="s">
        <v>33</v>
      </c>
      <c r="G38" s="74" t="s">
        <v>34</v>
      </c>
    </row>
    <row r="39" spans="1:7" ht="49.5" customHeight="1">
      <c r="A39" s="75">
        <v>12</v>
      </c>
      <c r="B39" s="76" t="s">
        <v>64</v>
      </c>
      <c r="C39" s="77" t="s">
        <v>65</v>
      </c>
      <c r="D39" s="78" t="s">
        <v>57</v>
      </c>
      <c r="E39" s="79">
        <v>40</v>
      </c>
      <c r="F39" s="80">
        <v>40.61</v>
      </c>
      <c r="G39" s="81">
        <f>F39*E39</f>
        <v>1624.4</v>
      </c>
    </row>
    <row r="40" spans="1:7" ht="48" customHeight="1">
      <c r="A40" s="82">
        <v>13</v>
      </c>
      <c r="B40" s="83" t="s">
        <v>66</v>
      </c>
      <c r="C40" s="84" t="s">
        <v>67</v>
      </c>
      <c r="D40" s="85" t="s">
        <v>57</v>
      </c>
      <c r="E40" s="86">
        <v>20</v>
      </c>
      <c r="F40" s="87">
        <v>38.51</v>
      </c>
      <c r="G40" s="88">
        <f>F40*E40</f>
        <v>770.1999999999999</v>
      </c>
    </row>
    <row r="41" spans="1:7" ht="47.25" customHeight="1">
      <c r="A41" s="89">
        <v>14</v>
      </c>
      <c r="B41" s="90" t="s">
        <v>68</v>
      </c>
      <c r="C41" s="91" t="s">
        <v>69</v>
      </c>
      <c r="D41" s="92" t="s">
        <v>57</v>
      </c>
      <c r="E41" s="93">
        <v>40</v>
      </c>
      <c r="F41" s="94">
        <v>52.47</v>
      </c>
      <c r="G41" s="95">
        <f>F41*E41</f>
        <v>2098.8</v>
      </c>
    </row>
    <row r="42" spans="1:7" ht="35.25" customHeight="1">
      <c r="A42" s="89">
        <v>15</v>
      </c>
      <c r="B42" s="90" t="s">
        <v>70</v>
      </c>
      <c r="C42" s="96" t="s">
        <v>71</v>
      </c>
      <c r="D42" s="92" t="s">
        <v>72</v>
      </c>
      <c r="E42" s="93">
        <v>80</v>
      </c>
      <c r="F42" s="94">
        <v>20.4</v>
      </c>
      <c r="G42" s="95">
        <f>F42*E42</f>
        <v>1632</v>
      </c>
    </row>
    <row r="43" spans="1:7" ht="15">
      <c r="A43" s="269" t="s">
        <v>48</v>
      </c>
      <c r="B43" s="269"/>
      <c r="C43" s="269"/>
      <c r="D43" s="269"/>
      <c r="E43" s="269"/>
      <c r="F43" s="269"/>
      <c r="G43" s="97">
        <f>SUM(G39:G42)</f>
        <v>6125.4</v>
      </c>
    </row>
    <row r="44" spans="1:7" ht="15">
      <c r="A44" s="64"/>
      <c r="B44" s="65"/>
      <c r="C44" s="66"/>
      <c r="D44" s="66"/>
      <c r="E44" s="67"/>
      <c r="F44" s="68"/>
      <c r="G44" s="69"/>
    </row>
    <row r="45" spans="1:7" ht="15">
      <c r="A45"/>
      <c r="B45" s="18" t="s">
        <v>73</v>
      </c>
      <c r="C45"/>
      <c r="E45"/>
      <c r="F45"/>
      <c r="G45"/>
    </row>
    <row r="46" spans="1:7" ht="15">
      <c r="A46" s="19" t="s">
        <v>28</v>
      </c>
      <c r="B46" s="20" t="s">
        <v>29</v>
      </c>
      <c r="C46" s="21" t="s">
        <v>30</v>
      </c>
      <c r="D46" s="22" t="s">
        <v>31</v>
      </c>
      <c r="E46" s="19" t="s">
        <v>32</v>
      </c>
      <c r="F46" s="23" t="s">
        <v>33</v>
      </c>
      <c r="G46" s="23" t="s">
        <v>34</v>
      </c>
    </row>
    <row r="47" spans="1:7" ht="51" customHeight="1">
      <c r="A47" s="51">
        <v>16</v>
      </c>
      <c r="B47" s="98" t="s">
        <v>74</v>
      </c>
      <c r="C47" s="99" t="s">
        <v>75</v>
      </c>
      <c r="D47" s="100" t="s">
        <v>60</v>
      </c>
      <c r="E47" s="101">
        <v>24</v>
      </c>
      <c r="F47" s="102">
        <v>3970</v>
      </c>
      <c r="G47" s="103">
        <f aca="true" t="shared" si="1" ref="G47:G64">F47*E47</f>
        <v>95280</v>
      </c>
    </row>
    <row r="48" spans="1:7" ht="36" customHeight="1">
      <c r="A48" s="31">
        <v>17</v>
      </c>
      <c r="B48" s="104" t="s">
        <v>76</v>
      </c>
      <c r="C48" s="105" t="s">
        <v>77</v>
      </c>
      <c r="D48" s="106" t="s">
        <v>60</v>
      </c>
      <c r="E48" s="107">
        <v>2</v>
      </c>
      <c r="F48" s="108">
        <v>399.57</v>
      </c>
      <c r="G48" s="42">
        <f t="shared" si="1"/>
        <v>799.14</v>
      </c>
    </row>
    <row r="49" spans="1:7" ht="59.25" customHeight="1">
      <c r="A49" s="51">
        <v>18</v>
      </c>
      <c r="B49" s="104" t="s">
        <v>78</v>
      </c>
      <c r="C49" s="105" t="s">
        <v>79</v>
      </c>
      <c r="D49" s="106" t="s">
        <v>60</v>
      </c>
      <c r="E49" s="107">
        <v>2</v>
      </c>
      <c r="F49" s="109">
        <v>366.3</v>
      </c>
      <c r="G49" s="42">
        <f t="shared" si="1"/>
        <v>732.6</v>
      </c>
    </row>
    <row r="50" spans="1:7" ht="28.5" customHeight="1">
      <c r="A50" s="31">
        <v>19</v>
      </c>
      <c r="B50" s="105" t="s">
        <v>80</v>
      </c>
      <c r="C50" s="105" t="s">
        <v>81</v>
      </c>
      <c r="D50" s="106" t="s">
        <v>60</v>
      </c>
      <c r="E50" s="107">
        <v>20</v>
      </c>
      <c r="F50" s="109">
        <v>13.68</v>
      </c>
      <c r="G50" s="42">
        <f t="shared" si="1"/>
        <v>273.6</v>
      </c>
    </row>
    <row r="51" spans="1:7" ht="35.25" customHeight="1">
      <c r="A51" s="51">
        <v>20</v>
      </c>
      <c r="B51" s="104" t="s">
        <v>82</v>
      </c>
      <c r="C51" s="105" t="s">
        <v>83</v>
      </c>
      <c r="D51" s="106" t="s">
        <v>60</v>
      </c>
      <c r="E51" s="107">
        <v>12</v>
      </c>
      <c r="F51" s="109">
        <v>151.2</v>
      </c>
      <c r="G51" s="42">
        <f t="shared" si="1"/>
        <v>1814.3999999999999</v>
      </c>
    </row>
    <row r="52" spans="1:7" ht="22.5">
      <c r="A52" s="31">
        <v>21</v>
      </c>
      <c r="B52" s="104" t="s">
        <v>84</v>
      </c>
      <c r="C52" s="110" t="s">
        <v>85</v>
      </c>
      <c r="D52" s="111" t="s">
        <v>60</v>
      </c>
      <c r="E52" s="112">
        <v>20</v>
      </c>
      <c r="F52" s="109">
        <v>2.75</v>
      </c>
      <c r="G52" s="42">
        <f t="shared" si="1"/>
        <v>55</v>
      </c>
    </row>
    <row r="53" spans="1:7" ht="25.5" customHeight="1">
      <c r="A53" s="51">
        <v>22</v>
      </c>
      <c r="B53" s="104" t="s">
        <v>86</v>
      </c>
      <c r="C53" s="113" t="s">
        <v>87</v>
      </c>
      <c r="D53" s="111" t="s">
        <v>60</v>
      </c>
      <c r="E53" s="112">
        <v>20</v>
      </c>
      <c r="F53" s="109">
        <v>5.58</v>
      </c>
      <c r="G53" s="42">
        <f t="shared" si="1"/>
        <v>111.6</v>
      </c>
    </row>
    <row r="54" spans="1:7" ht="22.5">
      <c r="A54" s="31">
        <v>23</v>
      </c>
      <c r="B54" s="104" t="s">
        <v>88</v>
      </c>
      <c r="C54" s="113" t="s">
        <v>89</v>
      </c>
      <c r="D54" s="111" t="s">
        <v>60</v>
      </c>
      <c r="E54" s="112">
        <v>12</v>
      </c>
      <c r="F54" s="109">
        <v>27.85</v>
      </c>
      <c r="G54" s="42">
        <f t="shared" si="1"/>
        <v>334.20000000000005</v>
      </c>
    </row>
    <row r="55" spans="1:7" ht="37.5" customHeight="1">
      <c r="A55" s="51">
        <v>24</v>
      </c>
      <c r="B55" s="104" t="s">
        <v>90</v>
      </c>
      <c r="C55" s="113" t="s">
        <v>91</v>
      </c>
      <c r="D55" s="111" t="s">
        <v>60</v>
      </c>
      <c r="E55" s="112">
        <v>2</v>
      </c>
      <c r="F55" s="109">
        <v>73.5</v>
      </c>
      <c r="G55" s="42">
        <f t="shared" si="1"/>
        <v>147</v>
      </c>
    </row>
    <row r="56" spans="1:7" ht="44.25" customHeight="1">
      <c r="A56" s="31">
        <v>25</v>
      </c>
      <c r="B56" s="104" t="s">
        <v>92</v>
      </c>
      <c r="C56" s="113" t="s">
        <v>93</v>
      </c>
      <c r="D56" s="111" t="s">
        <v>60</v>
      </c>
      <c r="E56" s="112">
        <v>2</v>
      </c>
      <c r="F56" s="109">
        <v>368</v>
      </c>
      <c r="G56" s="42">
        <f t="shared" si="1"/>
        <v>736</v>
      </c>
    </row>
    <row r="57" spans="1:7" ht="40.5" customHeight="1">
      <c r="A57" s="51">
        <v>26</v>
      </c>
      <c r="B57" s="104" t="s">
        <v>94</v>
      </c>
      <c r="C57" s="113" t="s">
        <v>95</v>
      </c>
      <c r="D57" s="111" t="s">
        <v>60</v>
      </c>
      <c r="E57" s="112">
        <v>2</v>
      </c>
      <c r="F57" s="109">
        <v>322.3</v>
      </c>
      <c r="G57" s="42">
        <f t="shared" si="1"/>
        <v>644.6</v>
      </c>
    </row>
    <row r="58" spans="1:7" ht="30" customHeight="1">
      <c r="A58" s="31">
        <v>27</v>
      </c>
      <c r="B58" s="39" t="s">
        <v>96</v>
      </c>
      <c r="C58" s="114" t="s">
        <v>97</v>
      </c>
      <c r="D58" s="115" t="s">
        <v>60</v>
      </c>
      <c r="E58" s="116">
        <v>20</v>
      </c>
      <c r="F58" s="117">
        <v>136</v>
      </c>
      <c r="G58" s="43">
        <f t="shared" si="1"/>
        <v>2720</v>
      </c>
    </row>
    <row r="59" spans="1:7" ht="21" customHeight="1">
      <c r="A59" s="51">
        <v>28</v>
      </c>
      <c r="B59" s="104" t="s">
        <v>98</v>
      </c>
      <c r="C59" s="113" t="s">
        <v>99</v>
      </c>
      <c r="D59" s="111" t="s">
        <v>60</v>
      </c>
      <c r="E59" s="112">
        <v>14</v>
      </c>
      <c r="F59" s="109">
        <v>1.87</v>
      </c>
      <c r="G59" s="42">
        <f t="shared" si="1"/>
        <v>26.18</v>
      </c>
    </row>
    <row r="60" spans="1:7" ht="22.5">
      <c r="A60" s="31">
        <v>29</v>
      </c>
      <c r="B60" s="104" t="s">
        <v>100</v>
      </c>
      <c r="C60" s="110" t="s">
        <v>101</v>
      </c>
      <c r="D60" s="111" t="s">
        <v>60</v>
      </c>
      <c r="E60" s="112">
        <v>14</v>
      </c>
      <c r="F60" s="109">
        <v>78.13</v>
      </c>
      <c r="G60" s="42">
        <f t="shared" si="1"/>
        <v>1093.82</v>
      </c>
    </row>
    <row r="61" spans="1:7" ht="24" customHeight="1">
      <c r="A61" s="51">
        <v>30</v>
      </c>
      <c r="B61" s="104" t="s">
        <v>102</v>
      </c>
      <c r="C61" s="113" t="s">
        <v>103</v>
      </c>
      <c r="D61" s="111" t="s">
        <v>60</v>
      </c>
      <c r="E61" s="112">
        <v>12</v>
      </c>
      <c r="F61" s="109">
        <v>147.33</v>
      </c>
      <c r="G61" s="42">
        <f t="shared" si="1"/>
        <v>1767.96</v>
      </c>
    </row>
    <row r="62" spans="1:7" ht="26.25" customHeight="1">
      <c r="A62" s="31">
        <v>31</v>
      </c>
      <c r="B62" s="104" t="s">
        <v>104</v>
      </c>
      <c r="C62" s="113" t="s">
        <v>105</v>
      </c>
      <c r="D62" s="111" t="s">
        <v>106</v>
      </c>
      <c r="E62" s="112">
        <v>2</v>
      </c>
      <c r="F62" s="109">
        <v>567.63</v>
      </c>
      <c r="G62" s="42">
        <f t="shared" si="1"/>
        <v>1135.26</v>
      </c>
    </row>
    <row r="63" spans="1:7" ht="41.25" customHeight="1">
      <c r="A63" s="51">
        <v>32</v>
      </c>
      <c r="B63" s="104" t="s">
        <v>107</v>
      </c>
      <c r="C63" s="114" t="s">
        <v>108</v>
      </c>
      <c r="D63" s="111" t="s">
        <v>60</v>
      </c>
      <c r="E63" s="112">
        <v>12</v>
      </c>
      <c r="F63" s="108">
        <v>127.48</v>
      </c>
      <c r="G63" s="42">
        <f t="shared" si="1"/>
        <v>1529.76</v>
      </c>
    </row>
    <row r="64" spans="1:7" ht="22.5">
      <c r="A64" s="31">
        <v>33</v>
      </c>
      <c r="B64" s="58" t="s">
        <v>109</v>
      </c>
      <c r="C64" s="118" t="s">
        <v>97</v>
      </c>
      <c r="D64" s="60" t="s">
        <v>60</v>
      </c>
      <c r="E64" s="61">
        <v>6</v>
      </c>
      <c r="F64" s="62">
        <v>136</v>
      </c>
      <c r="G64" s="49">
        <f t="shared" si="1"/>
        <v>816</v>
      </c>
    </row>
    <row r="65" spans="1:7" ht="15">
      <c r="A65" s="268">
        <v>33</v>
      </c>
      <c r="B65" s="268"/>
      <c r="C65" s="268"/>
      <c r="D65" s="268"/>
      <c r="E65" s="268"/>
      <c r="F65" s="268"/>
      <c r="G65" s="97">
        <f>SUM(G47:G64)</f>
        <v>110017.12000000001</v>
      </c>
    </row>
    <row r="66" spans="1:7" ht="15">
      <c r="A66" s="64"/>
      <c r="B66" s="65"/>
      <c r="C66" s="66"/>
      <c r="D66" s="66"/>
      <c r="E66" s="67"/>
      <c r="F66" s="68"/>
      <c r="G66" s="69"/>
    </row>
    <row r="67" spans="1:7" ht="15">
      <c r="A67"/>
      <c r="B67" s="18" t="s">
        <v>110</v>
      </c>
      <c r="C67"/>
      <c r="E67"/>
      <c r="F67"/>
      <c r="G67"/>
    </row>
    <row r="68" spans="1:7" ht="15">
      <c r="A68" s="19" t="s">
        <v>28</v>
      </c>
      <c r="B68" s="20" t="s">
        <v>29</v>
      </c>
      <c r="C68" s="21" t="s">
        <v>30</v>
      </c>
      <c r="D68" s="22" t="s">
        <v>31</v>
      </c>
      <c r="E68" s="19" t="s">
        <v>32</v>
      </c>
      <c r="F68" s="23" t="s">
        <v>33</v>
      </c>
      <c r="G68" s="23" t="s">
        <v>34</v>
      </c>
    </row>
    <row r="69" spans="1:7" ht="128.25" customHeight="1">
      <c r="A69" s="119">
        <v>34</v>
      </c>
      <c r="B69" s="120" t="s">
        <v>111</v>
      </c>
      <c r="C69" s="121" t="s">
        <v>112</v>
      </c>
      <c r="D69" s="122" t="s">
        <v>57</v>
      </c>
      <c r="E69" s="123">
        <v>2000</v>
      </c>
      <c r="F69" s="124">
        <v>78.95</v>
      </c>
      <c r="G69" s="125">
        <f aca="true" t="shared" si="2" ref="G69:G76">F69*E69</f>
        <v>157900</v>
      </c>
    </row>
    <row r="70" spans="1:7" ht="45" customHeight="1">
      <c r="A70" s="31">
        <v>35</v>
      </c>
      <c r="B70" s="31" t="s">
        <v>113</v>
      </c>
      <c r="C70" s="38" t="s">
        <v>114</v>
      </c>
      <c r="D70" s="55" t="s">
        <v>72</v>
      </c>
      <c r="E70" s="35">
        <v>300</v>
      </c>
      <c r="F70" s="36">
        <v>43.52</v>
      </c>
      <c r="G70" s="43">
        <f t="shared" si="2"/>
        <v>13056.000000000002</v>
      </c>
    </row>
    <row r="71" spans="1:7" ht="51" customHeight="1">
      <c r="A71" s="119">
        <v>36</v>
      </c>
      <c r="B71" s="31" t="s">
        <v>115</v>
      </c>
      <c r="C71" s="38" t="s">
        <v>116</v>
      </c>
      <c r="D71" s="55" t="s">
        <v>57</v>
      </c>
      <c r="E71" s="56">
        <v>60</v>
      </c>
      <c r="F71" s="36">
        <v>43.14</v>
      </c>
      <c r="G71" s="42">
        <f t="shared" si="2"/>
        <v>2588.4</v>
      </c>
    </row>
    <row r="72" spans="1:7" ht="46.5" customHeight="1">
      <c r="A72" s="31">
        <v>37</v>
      </c>
      <c r="B72" s="31" t="s">
        <v>117</v>
      </c>
      <c r="C72" s="38" t="s">
        <v>118</v>
      </c>
      <c r="D72" s="55" t="s">
        <v>57</v>
      </c>
      <c r="E72" s="126">
        <v>60</v>
      </c>
      <c r="F72" s="36">
        <v>18.29</v>
      </c>
      <c r="G72" s="42">
        <f t="shared" si="2"/>
        <v>1097.3999999999999</v>
      </c>
    </row>
    <row r="73" spans="1:7" ht="70.5" customHeight="1">
      <c r="A73" s="119">
        <v>38</v>
      </c>
      <c r="B73" s="127" t="s">
        <v>119</v>
      </c>
      <c r="C73" s="105" t="s">
        <v>120</v>
      </c>
      <c r="D73" s="41" t="s">
        <v>57</v>
      </c>
      <c r="E73" s="35">
        <v>40</v>
      </c>
      <c r="F73" s="42">
        <v>79.94</v>
      </c>
      <c r="G73" s="42">
        <f t="shared" si="2"/>
        <v>3197.6</v>
      </c>
    </row>
    <row r="74" spans="1:7" ht="51" customHeight="1">
      <c r="A74" s="31">
        <v>39</v>
      </c>
      <c r="B74" s="128" t="s">
        <v>121</v>
      </c>
      <c r="C74" s="38" t="s">
        <v>122</v>
      </c>
      <c r="D74" s="55" t="s">
        <v>57</v>
      </c>
      <c r="E74" s="56">
        <v>17</v>
      </c>
      <c r="F74" s="129">
        <v>110.33</v>
      </c>
      <c r="G74" s="130">
        <f t="shared" si="2"/>
        <v>1875.61</v>
      </c>
    </row>
    <row r="75" spans="1:7" ht="54" customHeight="1">
      <c r="A75" s="119">
        <v>40</v>
      </c>
      <c r="B75" s="41" t="s">
        <v>115</v>
      </c>
      <c r="C75" s="131" t="s">
        <v>116</v>
      </c>
      <c r="D75" s="106" t="s">
        <v>57</v>
      </c>
      <c r="E75" s="107">
        <v>60</v>
      </c>
      <c r="F75" s="108">
        <v>43.14</v>
      </c>
      <c r="G75" s="42">
        <f t="shared" si="2"/>
        <v>2588.4</v>
      </c>
    </row>
    <row r="76" spans="1:7" ht="45" customHeight="1">
      <c r="A76" s="31">
        <v>41</v>
      </c>
      <c r="B76" s="132" t="s">
        <v>117</v>
      </c>
      <c r="C76" s="133" t="s">
        <v>118</v>
      </c>
      <c r="D76" s="134" t="s">
        <v>57</v>
      </c>
      <c r="E76" s="135">
        <v>60</v>
      </c>
      <c r="F76" s="136">
        <v>18.29</v>
      </c>
      <c r="G76" s="137">
        <f t="shared" si="2"/>
        <v>1097.3999999999999</v>
      </c>
    </row>
    <row r="77" spans="1:7" ht="15">
      <c r="A77" s="270">
        <v>41</v>
      </c>
      <c r="B77" s="270"/>
      <c r="C77" s="270"/>
      <c r="D77" s="270"/>
      <c r="E77" s="270"/>
      <c r="F77" s="270"/>
      <c r="G77" s="138">
        <f>SUM(G69:G76)</f>
        <v>183400.80999999997</v>
      </c>
    </row>
    <row r="78" spans="1:7" ht="15">
      <c r="A78"/>
      <c r="B78"/>
      <c r="C78"/>
      <c r="E78"/>
      <c r="F78"/>
      <c r="G78"/>
    </row>
    <row r="79" spans="1:7" ht="15">
      <c r="A79"/>
      <c r="B79" s="18" t="s">
        <v>123</v>
      </c>
      <c r="C79"/>
      <c r="E79"/>
      <c r="F79"/>
      <c r="G79"/>
    </row>
    <row r="80" spans="1:7" ht="15">
      <c r="A80" s="19" t="s">
        <v>28</v>
      </c>
      <c r="B80" s="20" t="s">
        <v>29</v>
      </c>
      <c r="C80" s="21" t="s">
        <v>30</v>
      </c>
      <c r="D80" s="22" t="s">
        <v>31</v>
      </c>
      <c r="E80" s="19" t="s">
        <v>32</v>
      </c>
      <c r="F80" s="23" t="s">
        <v>33</v>
      </c>
      <c r="G80" s="23" t="s">
        <v>34</v>
      </c>
    </row>
    <row r="81" spans="1:7" ht="101.25">
      <c r="A81" s="51">
        <v>42</v>
      </c>
      <c r="B81" s="139" t="s">
        <v>124</v>
      </c>
      <c r="C81" s="140" t="s">
        <v>125</v>
      </c>
      <c r="D81" s="141" t="s">
        <v>126</v>
      </c>
      <c r="E81" s="142">
        <v>600</v>
      </c>
      <c r="F81" s="143">
        <v>4.3</v>
      </c>
      <c r="G81" s="144">
        <f>F81*E81</f>
        <v>2580</v>
      </c>
    </row>
    <row r="82" spans="1:7" ht="33.75">
      <c r="A82" s="51">
        <v>43</v>
      </c>
      <c r="B82" s="145" t="s">
        <v>127</v>
      </c>
      <c r="C82" s="146" t="s">
        <v>128</v>
      </c>
      <c r="D82" s="147" t="s">
        <v>57</v>
      </c>
      <c r="E82" s="148">
        <v>20</v>
      </c>
      <c r="F82" s="149">
        <v>12.27</v>
      </c>
      <c r="G82" s="150">
        <f>F82*E82</f>
        <v>245.39999999999998</v>
      </c>
    </row>
    <row r="83" spans="1:7" ht="29.25" customHeight="1">
      <c r="A83" s="31">
        <v>44</v>
      </c>
      <c r="B83" s="151" t="s">
        <v>129</v>
      </c>
      <c r="C83" s="152" t="s">
        <v>130</v>
      </c>
      <c r="D83" s="147" t="s">
        <v>57</v>
      </c>
      <c r="E83" s="148">
        <v>1700</v>
      </c>
      <c r="F83" s="153">
        <v>4.54</v>
      </c>
      <c r="G83" s="150">
        <f>F83*E83</f>
        <v>7718</v>
      </c>
    </row>
    <row r="84" spans="1:7" ht="15">
      <c r="A84" s="269" t="s">
        <v>48</v>
      </c>
      <c r="B84" s="269"/>
      <c r="C84" s="269"/>
      <c r="D84" s="269"/>
      <c r="E84" s="269"/>
      <c r="F84" s="269"/>
      <c r="G84" s="23">
        <f>SUM(G81:G83)</f>
        <v>10543.4</v>
      </c>
    </row>
    <row r="85" spans="1:7" ht="15">
      <c r="A85" s="154"/>
      <c r="B85" s="65"/>
      <c r="C85" s="155"/>
      <c r="D85" s="155"/>
      <c r="E85" s="67"/>
      <c r="F85" s="156"/>
      <c r="G85" s="157"/>
    </row>
    <row r="86" spans="1:7" ht="15">
      <c r="A86"/>
      <c r="B86" s="18" t="s">
        <v>131</v>
      </c>
      <c r="C86"/>
      <c r="E86"/>
      <c r="F86"/>
      <c r="G86"/>
    </row>
    <row r="87" spans="1:7" ht="15">
      <c r="A87" s="70" t="s">
        <v>28</v>
      </c>
      <c r="B87" s="71" t="s">
        <v>29</v>
      </c>
      <c r="C87" s="72" t="s">
        <v>30</v>
      </c>
      <c r="D87" s="73" t="s">
        <v>31</v>
      </c>
      <c r="E87" s="70" t="s">
        <v>32</v>
      </c>
      <c r="F87" s="74" t="s">
        <v>33</v>
      </c>
      <c r="G87" s="74" t="s">
        <v>34</v>
      </c>
    </row>
    <row r="88" spans="1:7" ht="85.5" customHeight="1">
      <c r="A88" s="119">
        <v>45</v>
      </c>
      <c r="B88" s="120" t="s">
        <v>132</v>
      </c>
      <c r="C88" s="158" t="s">
        <v>133</v>
      </c>
      <c r="D88" s="122" t="s">
        <v>72</v>
      </c>
      <c r="E88" s="159">
        <v>60</v>
      </c>
      <c r="F88" s="160">
        <v>453.57</v>
      </c>
      <c r="G88" s="125">
        <f aca="true" t="shared" si="3" ref="G88:G103">F88*E88</f>
        <v>27214.2</v>
      </c>
    </row>
    <row r="89" spans="1:7" ht="39" customHeight="1">
      <c r="A89" s="31">
        <v>46</v>
      </c>
      <c r="B89" s="127" t="s">
        <v>134</v>
      </c>
      <c r="C89" s="105" t="s">
        <v>135</v>
      </c>
      <c r="D89" s="41" t="s">
        <v>60</v>
      </c>
      <c r="E89" s="126">
        <v>15</v>
      </c>
      <c r="F89" s="42">
        <v>191.57</v>
      </c>
      <c r="G89" s="161">
        <f t="shared" si="3"/>
        <v>2873.5499999999997</v>
      </c>
    </row>
    <row r="90" spans="1:7" ht="50.25" customHeight="1">
      <c r="A90" s="119">
        <v>47</v>
      </c>
      <c r="B90" s="127" t="s">
        <v>136</v>
      </c>
      <c r="C90" s="105" t="s">
        <v>137</v>
      </c>
      <c r="D90" s="41" t="s">
        <v>60</v>
      </c>
      <c r="E90" s="35">
        <v>10</v>
      </c>
      <c r="F90" s="42">
        <v>369</v>
      </c>
      <c r="G90" s="161">
        <f t="shared" si="3"/>
        <v>3690</v>
      </c>
    </row>
    <row r="91" spans="1:7" ht="39" customHeight="1">
      <c r="A91" s="31">
        <v>48</v>
      </c>
      <c r="B91" s="127" t="s">
        <v>138</v>
      </c>
      <c r="C91" s="105" t="s">
        <v>139</v>
      </c>
      <c r="D91" s="41" t="s">
        <v>57</v>
      </c>
      <c r="E91" s="35">
        <v>8</v>
      </c>
      <c r="F91" s="42">
        <v>220.95</v>
      </c>
      <c r="G91" s="161">
        <f t="shared" si="3"/>
        <v>1767.6</v>
      </c>
    </row>
    <row r="92" spans="1:7" ht="96" customHeight="1">
      <c r="A92" s="119">
        <v>49</v>
      </c>
      <c r="B92" s="127" t="s">
        <v>140</v>
      </c>
      <c r="C92" s="105" t="s">
        <v>141</v>
      </c>
      <c r="D92" s="41" t="s">
        <v>60</v>
      </c>
      <c r="E92" s="35">
        <v>25</v>
      </c>
      <c r="F92" s="42">
        <v>101.31</v>
      </c>
      <c r="G92" s="161">
        <f t="shared" si="3"/>
        <v>2532.75</v>
      </c>
    </row>
    <row r="93" spans="1:7" ht="34.5" customHeight="1">
      <c r="A93" s="31">
        <v>50</v>
      </c>
      <c r="B93" s="127" t="s">
        <v>142</v>
      </c>
      <c r="C93" s="105" t="s">
        <v>143</v>
      </c>
      <c r="D93" s="41" t="s">
        <v>57</v>
      </c>
      <c r="E93" s="35">
        <v>4</v>
      </c>
      <c r="F93" s="42">
        <v>237.6</v>
      </c>
      <c r="G93" s="161">
        <f t="shared" si="3"/>
        <v>950.4</v>
      </c>
    </row>
    <row r="94" spans="1:7" ht="33" customHeight="1">
      <c r="A94" s="119">
        <v>51</v>
      </c>
      <c r="B94" s="127" t="s">
        <v>144</v>
      </c>
      <c r="C94" s="105" t="s">
        <v>145</v>
      </c>
      <c r="D94" s="41" t="s">
        <v>57</v>
      </c>
      <c r="E94" s="35">
        <v>20</v>
      </c>
      <c r="F94" s="42">
        <v>76.72</v>
      </c>
      <c r="G94" s="161">
        <f t="shared" si="3"/>
        <v>1534.4</v>
      </c>
    </row>
    <row r="95" spans="1:7" ht="33.75">
      <c r="A95" s="31">
        <v>52</v>
      </c>
      <c r="B95" s="127" t="s">
        <v>146</v>
      </c>
      <c r="C95" s="131" t="s">
        <v>147</v>
      </c>
      <c r="D95" s="106" t="s">
        <v>57</v>
      </c>
      <c r="E95" s="107">
        <v>12</v>
      </c>
      <c r="F95" s="108">
        <v>188.03</v>
      </c>
      <c r="G95" s="42">
        <f t="shared" si="3"/>
        <v>2256.36</v>
      </c>
    </row>
    <row r="96" spans="1:7" ht="33.75">
      <c r="A96" s="119">
        <v>53</v>
      </c>
      <c r="B96" s="104" t="s">
        <v>148</v>
      </c>
      <c r="C96" s="131" t="s">
        <v>149</v>
      </c>
      <c r="D96" s="106" t="s">
        <v>60</v>
      </c>
      <c r="E96" s="107">
        <v>6</v>
      </c>
      <c r="F96" s="108">
        <v>400</v>
      </c>
      <c r="G96" s="43">
        <f t="shared" si="3"/>
        <v>2400</v>
      </c>
    </row>
    <row r="97" spans="1:7" ht="33.75">
      <c r="A97" s="31">
        <v>54</v>
      </c>
      <c r="B97" s="39" t="s">
        <v>150</v>
      </c>
      <c r="C97" s="127" t="s">
        <v>151</v>
      </c>
      <c r="D97" s="106" t="s">
        <v>60</v>
      </c>
      <c r="E97" s="107">
        <v>6</v>
      </c>
      <c r="F97" s="108">
        <v>50.72</v>
      </c>
      <c r="G97" s="43">
        <f t="shared" si="3"/>
        <v>304.32</v>
      </c>
    </row>
    <row r="98" spans="1:7" ht="33.75" customHeight="1">
      <c r="A98" s="119">
        <v>55</v>
      </c>
      <c r="B98" s="39" t="s">
        <v>152</v>
      </c>
      <c r="C98" s="127" t="s">
        <v>153</v>
      </c>
      <c r="D98" s="106" t="s">
        <v>57</v>
      </c>
      <c r="E98" s="107">
        <v>12</v>
      </c>
      <c r="F98" s="108">
        <v>76.72</v>
      </c>
      <c r="G98" s="43">
        <f t="shared" si="3"/>
        <v>920.64</v>
      </c>
    </row>
    <row r="99" spans="1:7" ht="33.75">
      <c r="A99" s="31">
        <v>56</v>
      </c>
      <c r="B99" s="39" t="s">
        <v>154</v>
      </c>
      <c r="C99" s="127" t="s">
        <v>155</v>
      </c>
      <c r="D99" s="106" t="s">
        <v>60</v>
      </c>
      <c r="E99" s="107">
        <v>1</v>
      </c>
      <c r="F99" s="108">
        <v>219.78</v>
      </c>
      <c r="G99" s="43">
        <f t="shared" si="3"/>
        <v>219.78</v>
      </c>
    </row>
    <row r="100" spans="1:7" ht="36.75" customHeight="1">
      <c r="A100" s="119">
        <v>57</v>
      </c>
      <c r="B100" s="127" t="s">
        <v>156</v>
      </c>
      <c r="C100" s="105" t="s">
        <v>157</v>
      </c>
      <c r="D100" s="41" t="s">
        <v>57</v>
      </c>
      <c r="E100" s="35">
        <v>9</v>
      </c>
      <c r="F100" s="162">
        <v>617.14</v>
      </c>
      <c r="G100" s="161">
        <f t="shared" si="3"/>
        <v>5554.26</v>
      </c>
    </row>
    <row r="101" spans="1:7" ht="42.75" customHeight="1">
      <c r="A101" s="31">
        <v>58</v>
      </c>
      <c r="B101" s="39" t="s">
        <v>158</v>
      </c>
      <c r="C101" s="104" t="s">
        <v>159</v>
      </c>
      <c r="D101" s="106" t="s">
        <v>60</v>
      </c>
      <c r="E101" s="35">
        <v>8</v>
      </c>
      <c r="F101" s="161">
        <v>3045</v>
      </c>
      <c r="G101" s="43">
        <f t="shared" si="3"/>
        <v>24360</v>
      </c>
    </row>
    <row r="102" spans="1:7" ht="68.25" customHeight="1">
      <c r="A102" s="119">
        <v>59</v>
      </c>
      <c r="B102" s="39" t="s">
        <v>160</v>
      </c>
      <c r="C102" s="104" t="s">
        <v>161</v>
      </c>
      <c r="D102" s="106" t="s">
        <v>60</v>
      </c>
      <c r="E102" s="35">
        <v>40</v>
      </c>
      <c r="F102" s="163">
        <v>1041.07</v>
      </c>
      <c r="G102" s="43">
        <f t="shared" si="3"/>
        <v>41642.799999999996</v>
      </c>
    </row>
    <row r="103" spans="1:7" ht="33.75">
      <c r="A103" s="31">
        <v>60</v>
      </c>
      <c r="B103" s="59" t="s">
        <v>162</v>
      </c>
      <c r="C103" s="118" t="s">
        <v>163</v>
      </c>
      <c r="D103" s="164" t="s">
        <v>60</v>
      </c>
      <c r="E103" s="48">
        <v>6</v>
      </c>
      <c r="F103" s="165">
        <v>223.44</v>
      </c>
      <c r="G103" s="166">
        <f t="shared" si="3"/>
        <v>1340.6399999999999</v>
      </c>
    </row>
    <row r="104" spans="1:7" ht="15">
      <c r="A104" s="267" t="s">
        <v>48</v>
      </c>
      <c r="B104" s="267"/>
      <c r="C104" s="267"/>
      <c r="D104" s="267"/>
      <c r="E104" s="267"/>
      <c r="F104" s="267"/>
      <c r="G104" s="167">
        <f>SUM(G88:G103)</f>
        <v>119561.7</v>
      </c>
    </row>
    <row r="105" spans="1:7" ht="15">
      <c r="A105" s="154"/>
      <c r="B105" s="65"/>
      <c r="C105" s="155"/>
      <c r="D105" s="155"/>
      <c r="E105" s="67"/>
      <c r="F105" s="156"/>
      <c r="G105" s="157"/>
    </row>
    <row r="106" spans="1:7" ht="15">
      <c r="A106"/>
      <c r="B106" s="18" t="s">
        <v>164</v>
      </c>
      <c r="C106"/>
      <c r="E106"/>
      <c r="F106"/>
      <c r="G106"/>
    </row>
    <row r="107" spans="1:7" ht="15">
      <c r="A107" s="19" t="s">
        <v>28</v>
      </c>
      <c r="B107" s="20" t="s">
        <v>29</v>
      </c>
      <c r="C107" s="21" t="s">
        <v>30</v>
      </c>
      <c r="D107" s="22" t="s">
        <v>31</v>
      </c>
      <c r="E107" s="19" t="s">
        <v>32</v>
      </c>
      <c r="F107" s="23" t="s">
        <v>33</v>
      </c>
      <c r="G107" s="23" t="s">
        <v>34</v>
      </c>
    </row>
    <row r="108" spans="1:7" ht="24.75" customHeight="1">
      <c r="A108" s="119">
        <v>61</v>
      </c>
      <c r="B108" s="120" t="s">
        <v>165</v>
      </c>
      <c r="C108" s="168" t="s">
        <v>166</v>
      </c>
      <c r="D108" s="122" t="s">
        <v>72</v>
      </c>
      <c r="E108" s="123">
        <v>600</v>
      </c>
      <c r="F108" s="124">
        <v>87.68</v>
      </c>
      <c r="G108" s="125">
        <f>F108*E108</f>
        <v>52608.00000000001</v>
      </c>
    </row>
    <row r="109" spans="1:7" ht="81" customHeight="1">
      <c r="A109" s="44">
        <v>62</v>
      </c>
      <c r="B109" s="169" t="s">
        <v>167</v>
      </c>
      <c r="C109" s="170" t="s">
        <v>168</v>
      </c>
      <c r="D109" s="171" t="s">
        <v>57</v>
      </c>
      <c r="E109" s="172">
        <v>60</v>
      </c>
      <c r="F109" s="173">
        <v>132.02</v>
      </c>
      <c r="G109" s="174">
        <f>F109*E109</f>
        <v>7921.200000000001</v>
      </c>
    </row>
    <row r="110" spans="1:7" ht="15">
      <c r="A110" s="268" t="s">
        <v>48</v>
      </c>
      <c r="B110" s="268"/>
      <c r="C110" s="268"/>
      <c r="D110" s="268"/>
      <c r="E110" s="268"/>
      <c r="F110" s="268"/>
      <c r="G110" s="97">
        <f>SUM(G108:G109)</f>
        <v>60529.20000000001</v>
      </c>
    </row>
    <row r="111" spans="1:7" ht="15">
      <c r="A111" s="175"/>
      <c r="B111"/>
      <c r="C111"/>
      <c r="E111"/>
      <c r="F111" s="176"/>
      <c r="G111" s="176"/>
    </row>
    <row r="112" spans="1:7" ht="15">
      <c r="A112"/>
      <c r="B112" s="18" t="s">
        <v>169</v>
      </c>
      <c r="C112"/>
      <c r="E112"/>
      <c r="F112"/>
      <c r="G112"/>
    </row>
    <row r="113" spans="1:7" ht="15">
      <c r="A113" s="70" t="s">
        <v>28</v>
      </c>
      <c r="B113" s="71" t="s">
        <v>29</v>
      </c>
      <c r="C113" s="72" t="s">
        <v>30</v>
      </c>
      <c r="D113" s="73" t="s">
        <v>31</v>
      </c>
      <c r="E113" s="70" t="s">
        <v>32</v>
      </c>
      <c r="F113" s="74" t="s">
        <v>33</v>
      </c>
      <c r="G113" s="74" t="s">
        <v>34</v>
      </c>
    </row>
    <row r="114" spans="1:7" ht="22.5">
      <c r="A114" s="75">
        <v>63</v>
      </c>
      <c r="B114" s="177" t="s">
        <v>170</v>
      </c>
      <c r="C114" s="77" t="s">
        <v>171</v>
      </c>
      <c r="D114" s="178" t="s">
        <v>60</v>
      </c>
      <c r="E114" s="179">
        <v>2</v>
      </c>
      <c r="F114" s="180">
        <v>20.6</v>
      </c>
      <c r="G114" s="80">
        <f aca="true" t="shared" si="4" ref="G114:G124">F114*E114</f>
        <v>41.2</v>
      </c>
    </row>
    <row r="115" spans="1:7" ht="22.5">
      <c r="A115" s="82">
        <v>64</v>
      </c>
      <c r="B115" s="83" t="s">
        <v>172</v>
      </c>
      <c r="C115" s="181" t="s">
        <v>173</v>
      </c>
      <c r="D115" s="85" t="s">
        <v>60</v>
      </c>
      <c r="E115" s="86">
        <v>2</v>
      </c>
      <c r="F115" s="87">
        <v>27.18</v>
      </c>
      <c r="G115" s="88">
        <f t="shared" si="4"/>
        <v>54.36</v>
      </c>
    </row>
    <row r="116" spans="1:7" ht="22.5">
      <c r="A116" s="75">
        <v>65</v>
      </c>
      <c r="B116" s="83" t="s">
        <v>174</v>
      </c>
      <c r="C116" s="181" t="s">
        <v>175</v>
      </c>
      <c r="D116" s="85" t="s">
        <v>72</v>
      </c>
      <c r="E116" s="86">
        <v>40</v>
      </c>
      <c r="F116" s="87">
        <v>7.81</v>
      </c>
      <c r="G116" s="88">
        <f t="shared" si="4"/>
        <v>312.4</v>
      </c>
    </row>
    <row r="117" spans="1:7" ht="22.5">
      <c r="A117" s="82">
        <v>66</v>
      </c>
      <c r="B117" s="83" t="s">
        <v>176</v>
      </c>
      <c r="C117" s="182" t="s">
        <v>177</v>
      </c>
      <c r="D117" s="183" t="s">
        <v>72</v>
      </c>
      <c r="E117" s="184">
        <v>30</v>
      </c>
      <c r="F117" s="185">
        <v>15.14</v>
      </c>
      <c r="G117" s="88">
        <f t="shared" si="4"/>
        <v>454.20000000000005</v>
      </c>
    </row>
    <row r="118" spans="1:7" ht="33.75">
      <c r="A118" s="75">
        <v>67</v>
      </c>
      <c r="B118" s="83" t="s">
        <v>178</v>
      </c>
      <c r="C118" s="182" t="s">
        <v>179</v>
      </c>
      <c r="D118" s="183" t="s">
        <v>60</v>
      </c>
      <c r="E118" s="184">
        <v>6</v>
      </c>
      <c r="F118" s="185">
        <v>35.87</v>
      </c>
      <c r="G118" s="88">
        <f t="shared" si="4"/>
        <v>215.21999999999997</v>
      </c>
    </row>
    <row r="119" spans="1:7" ht="111" customHeight="1">
      <c r="A119" s="82">
        <v>68</v>
      </c>
      <c r="B119" s="83" t="s">
        <v>180</v>
      </c>
      <c r="C119" s="181" t="s">
        <v>181</v>
      </c>
      <c r="D119" s="85" t="s">
        <v>60</v>
      </c>
      <c r="E119" s="186">
        <v>4</v>
      </c>
      <c r="F119" s="87">
        <v>260</v>
      </c>
      <c r="G119" s="88">
        <f t="shared" si="4"/>
        <v>1040</v>
      </c>
    </row>
    <row r="120" spans="1:7" ht="33.75">
      <c r="A120" s="75">
        <v>69</v>
      </c>
      <c r="B120" s="83" t="s">
        <v>182</v>
      </c>
      <c r="C120" s="182" t="s">
        <v>183</v>
      </c>
      <c r="D120" s="183" t="s">
        <v>60</v>
      </c>
      <c r="E120" s="184">
        <v>7</v>
      </c>
      <c r="F120" s="187">
        <v>334.59</v>
      </c>
      <c r="G120" s="88">
        <f t="shared" si="4"/>
        <v>2342.1299999999997</v>
      </c>
    </row>
    <row r="121" spans="1:7" ht="33.75">
      <c r="A121" s="82">
        <v>70</v>
      </c>
      <c r="B121" s="83" t="s">
        <v>184</v>
      </c>
      <c r="C121" s="182" t="s">
        <v>185</v>
      </c>
      <c r="D121" s="188" t="s">
        <v>60</v>
      </c>
      <c r="E121" s="184">
        <v>7</v>
      </c>
      <c r="F121" s="187">
        <v>28.64</v>
      </c>
      <c r="G121" s="88">
        <f t="shared" si="4"/>
        <v>200.48000000000002</v>
      </c>
    </row>
    <row r="122" spans="1:7" ht="33.75" customHeight="1">
      <c r="A122" s="75">
        <v>71</v>
      </c>
      <c r="B122" s="83" t="s">
        <v>186</v>
      </c>
      <c r="C122" s="182" t="s">
        <v>187</v>
      </c>
      <c r="D122" s="183" t="s">
        <v>60</v>
      </c>
      <c r="E122" s="184">
        <v>14</v>
      </c>
      <c r="F122" s="187">
        <v>19.1</v>
      </c>
      <c r="G122" s="88">
        <f t="shared" si="4"/>
        <v>267.40000000000003</v>
      </c>
    </row>
    <row r="123" spans="1:7" ht="66.75" customHeight="1">
      <c r="A123" s="82">
        <v>72</v>
      </c>
      <c r="B123" s="83" t="s">
        <v>188</v>
      </c>
      <c r="C123" s="182" t="s">
        <v>189</v>
      </c>
      <c r="D123" s="183" t="s">
        <v>60</v>
      </c>
      <c r="E123" s="184">
        <v>14</v>
      </c>
      <c r="F123" s="187">
        <v>415</v>
      </c>
      <c r="G123" s="88">
        <f t="shared" si="4"/>
        <v>5810</v>
      </c>
    </row>
    <row r="124" spans="1:7" ht="27.75" customHeight="1">
      <c r="A124" s="75">
        <v>73</v>
      </c>
      <c r="B124" s="189" t="s">
        <v>174</v>
      </c>
      <c r="C124" s="190" t="s">
        <v>175</v>
      </c>
      <c r="D124" s="92" t="s">
        <v>72</v>
      </c>
      <c r="E124" s="93">
        <v>20</v>
      </c>
      <c r="F124" s="191">
        <v>7.81</v>
      </c>
      <c r="G124" s="192">
        <f t="shared" si="4"/>
        <v>156.2</v>
      </c>
    </row>
    <row r="125" spans="1:7" ht="15">
      <c r="A125" s="268" t="s">
        <v>48</v>
      </c>
      <c r="B125" s="268"/>
      <c r="C125" s="268"/>
      <c r="D125" s="268"/>
      <c r="E125" s="268"/>
      <c r="F125" s="268"/>
      <c r="G125" s="97">
        <f>SUM(G114:G124)</f>
        <v>10893.59</v>
      </c>
    </row>
    <row r="126" spans="1:7" ht="15">
      <c r="A126" s="154"/>
      <c r="B126" s="65"/>
      <c r="C126" s="155"/>
      <c r="D126" s="155"/>
      <c r="E126" s="67"/>
      <c r="F126" s="156"/>
      <c r="G126" s="157"/>
    </row>
    <row r="127" spans="1:7" ht="15">
      <c r="A127"/>
      <c r="B127" s="18" t="s">
        <v>190</v>
      </c>
      <c r="C127"/>
      <c r="E127"/>
      <c r="F127"/>
      <c r="G127"/>
    </row>
    <row r="128" spans="1:7" ht="15">
      <c r="A128" s="70" t="s">
        <v>28</v>
      </c>
      <c r="B128" s="71" t="s">
        <v>29</v>
      </c>
      <c r="C128" s="72" t="s">
        <v>30</v>
      </c>
      <c r="D128" s="73" t="s">
        <v>31</v>
      </c>
      <c r="E128" s="70" t="s">
        <v>32</v>
      </c>
      <c r="F128" s="74" t="s">
        <v>33</v>
      </c>
      <c r="G128" s="74" t="s">
        <v>34</v>
      </c>
    </row>
    <row r="129" spans="1:7" ht="22.5">
      <c r="A129" s="75">
        <v>74</v>
      </c>
      <c r="B129" s="193" t="s">
        <v>191</v>
      </c>
      <c r="C129" s="76" t="s">
        <v>192</v>
      </c>
      <c r="D129" s="78" t="s">
        <v>60</v>
      </c>
      <c r="E129" s="194">
        <v>48</v>
      </c>
      <c r="F129" s="195">
        <v>8.92</v>
      </c>
      <c r="G129" s="80">
        <f aca="true" t="shared" si="5" ref="G129:G139">F129*E129</f>
        <v>428.15999999999997</v>
      </c>
    </row>
    <row r="130" spans="1:7" ht="44.25" customHeight="1">
      <c r="A130" s="82">
        <v>75</v>
      </c>
      <c r="B130" s="196" t="s">
        <v>193</v>
      </c>
      <c r="C130" s="181" t="s">
        <v>194</v>
      </c>
      <c r="D130" s="85" t="s">
        <v>72</v>
      </c>
      <c r="E130" s="86">
        <v>200</v>
      </c>
      <c r="F130" s="197">
        <v>69.62</v>
      </c>
      <c r="G130" s="88">
        <f t="shared" si="5"/>
        <v>13924</v>
      </c>
    </row>
    <row r="131" spans="1:7" ht="28.5" customHeight="1">
      <c r="A131" s="75">
        <v>76</v>
      </c>
      <c r="B131" s="196" t="s">
        <v>195</v>
      </c>
      <c r="C131" s="181" t="s">
        <v>196</v>
      </c>
      <c r="D131" s="85" t="s">
        <v>72</v>
      </c>
      <c r="E131" s="86">
        <v>200</v>
      </c>
      <c r="F131" s="197">
        <v>9.81</v>
      </c>
      <c r="G131" s="88">
        <f t="shared" si="5"/>
        <v>1962</v>
      </c>
    </row>
    <row r="132" spans="1:7" ht="61.5" customHeight="1">
      <c r="A132" s="82">
        <v>77</v>
      </c>
      <c r="B132" s="196" t="s">
        <v>197</v>
      </c>
      <c r="C132" s="181" t="s">
        <v>198</v>
      </c>
      <c r="D132" s="85" t="s">
        <v>60</v>
      </c>
      <c r="E132" s="86">
        <v>4</v>
      </c>
      <c r="F132" s="197">
        <v>300.43</v>
      </c>
      <c r="G132" s="88">
        <f t="shared" si="5"/>
        <v>1201.72</v>
      </c>
    </row>
    <row r="133" spans="1:7" ht="23.25" customHeight="1">
      <c r="A133" s="75">
        <v>78</v>
      </c>
      <c r="B133" s="83" t="s">
        <v>199</v>
      </c>
      <c r="C133" s="181" t="s">
        <v>200</v>
      </c>
      <c r="D133" s="85" t="s">
        <v>60</v>
      </c>
      <c r="E133" s="86">
        <v>30</v>
      </c>
      <c r="F133" s="197">
        <v>41.22</v>
      </c>
      <c r="G133" s="88">
        <f t="shared" si="5"/>
        <v>1236.6</v>
      </c>
    </row>
    <row r="134" spans="1:7" ht="63.75" customHeight="1">
      <c r="A134" s="82">
        <v>79</v>
      </c>
      <c r="B134" s="83" t="s">
        <v>201</v>
      </c>
      <c r="C134" s="181" t="s">
        <v>202</v>
      </c>
      <c r="D134" s="85" t="s">
        <v>60</v>
      </c>
      <c r="E134" s="86">
        <v>30</v>
      </c>
      <c r="F134" s="197">
        <v>91.6</v>
      </c>
      <c r="G134" s="88">
        <f t="shared" si="5"/>
        <v>2748</v>
      </c>
    </row>
    <row r="135" spans="1:7" ht="72" customHeight="1">
      <c r="A135" s="75">
        <v>80</v>
      </c>
      <c r="B135" s="196" t="s">
        <v>203</v>
      </c>
      <c r="C135" s="198" t="s">
        <v>204</v>
      </c>
      <c r="D135" s="85" t="s">
        <v>60</v>
      </c>
      <c r="E135" s="86">
        <v>2</v>
      </c>
      <c r="F135" s="197">
        <v>7377.09</v>
      </c>
      <c r="G135" s="88">
        <f t="shared" si="5"/>
        <v>14754.18</v>
      </c>
    </row>
    <row r="136" spans="1:7" ht="51.75" customHeight="1">
      <c r="A136" s="82">
        <v>81</v>
      </c>
      <c r="B136" s="196" t="s">
        <v>205</v>
      </c>
      <c r="C136" s="181" t="s">
        <v>206</v>
      </c>
      <c r="D136" s="85" t="s">
        <v>72</v>
      </c>
      <c r="E136" s="86">
        <v>400</v>
      </c>
      <c r="F136" s="197">
        <v>52.9</v>
      </c>
      <c r="G136" s="88">
        <f t="shared" si="5"/>
        <v>21160</v>
      </c>
    </row>
    <row r="137" spans="1:7" ht="26.25" customHeight="1">
      <c r="A137" s="75">
        <v>82</v>
      </c>
      <c r="B137" s="83" t="s">
        <v>207</v>
      </c>
      <c r="C137" s="182" t="s">
        <v>208</v>
      </c>
      <c r="D137" s="183" t="s">
        <v>72</v>
      </c>
      <c r="E137" s="184">
        <v>35</v>
      </c>
      <c r="F137" s="185">
        <v>5.84</v>
      </c>
      <c r="G137" s="88">
        <f t="shared" si="5"/>
        <v>204.4</v>
      </c>
    </row>
    <row r="138" spans="1:7" ht="56.25" customHeight="1">
      <c r="A138" s="82">
        <v>83</v>
      </c>
      <c r="B138" s="83" t="s">
        <v>209</v>
      </c>
      <c r="C138" s="182" t="s">
        <v>210</v>
      </c>
      <c r="D138" s="183" t="s">
        <v>72</v>
      </c>
      <c r="E138" s="184">
        <v>105</v>
      </c>
      <c r="F138" s="185">
        <v>11.92</v>
      </c>
      <c r="G138" s="88">
        <f t="shared" si="5"/>
        <v>1251.6</v>
      </c>
    </row>
    <row r="139" spans="1:7" ht="67.5">
      <c r="A139" s="75">
        <v>84</v>
      </c>
      <c r="B139" s="199" t="s">
        <v>211</v>
      </c>
      <c r="C139" s="181" t="s">
        <v>212</v>
      </c>
      <c r="D139" s="85" t="s">
        <v>60</v>
      </c>
      <c r="E139" s="86">
        <v>30</v>
      </c>
      <c r="F139" s="200">
        <v>108.11</v>
      </c>
      <c r="G139" s="88">
        <f t="shared" si="5"/>
        <v>3243.3</v>
      </c>
    </row>
    <row r="140" spans="1:7" ht="43.5" customHeight="1">
      <c r="A140" s="82">
        <v>85</v>
      </c>
      <c r="B140" s="199" t="s">
        <v>213</v>
      </c>
      <c r="C140" s="181" t="s">
        <v>214</v>
      </c>
      <c r="D140" s="85" t="s">
        <v>60</v>
      </c>
      <c r="E140" s="86">
        <v>30</v>
      </c>
      <c r="F140" s="200">
        <v>11.87</v>
      </c>
      <c r="G140" s="88">
        <f>F140*E139</f>
        <v>356.09999999999997</v>
      </c>
    </row>
    <row r="141" spans="1:7" ht="37.5" customHeight="1">
      <c r="A141" s="75">
        <v>86</v>
      </c>
      <c r="B141" s="199" t="s">
        <v>215</v>
      </c>
      <c r="C141" s="181" t="s">
        <v>216</v>
      </c>
      <c r="D141" s="85" t="s">
        <v>60</v>
      </c>
      <c r="E141" s="86">
        <v>40</v>
      </c>
      <c r="F141" s="200">
        <v>11.64</v>
      </c>
      <c r="G141" s="88">
        <f aca="true" t="shared" si="6" ref="G141:G164">F141*E141</f>
        <v>465.6</v>
      </c>
    </row>
    <row r="142" spans="1:7" ht="49.5" customHeight="1">
      <c r="A142" s="82">
        <v>87</v>
      </c>
      <c r="B142" s="199" t="s">
        <v>217</v>
      </c>
      <c r="C142" s="181" t="s">
        <v>218</v>
      </c>
      <c r="D142" s="85" t="s">
        <v>72</v>
      </c>
      <c r="E142" s="86">
        <v>800</v>
      </c>
      <c r="F142" s="200">
        <v>2.26</v>
      </c>
      <c r="G142" s="88">
        <f t="shared" si="6"/>
        <v>1807.9999999999998</v>
      </c>
    </row>
    <row r="143" spans="1:7" ht="49.5" customHeight="1">
      <c r="A143" s="75">
        <v>88</v>
      </c>
      <c r="B143" s="196" t="s">
        <v>219</v>
      </c>
      <c r="C143" s="181" t="s">
        <v>220</v>
      </c>
      <c r="D143" s="85" t="s">
        <v>72</v>
      </c>
      <c r="E143" s="86">
        <v>240</v>
      </c>
      <c r="F143" s="197">
        <v>107.26</v>
      </c>
      <c r="G143" s="201">
        <f t="shared" si="6"/>
        <v>25742.4</v>
      </c>
    </row>
    <row r="144" spans="1:7" ht="22.5">
      <c r="A144" s="82">
        <v>89</v>
      </c>
      <c r="B144" s="199" t="s">
        <v>221</v>
      </c>
      <c r="C144" s="181" t="s">
        <v>222</v>
      </c>
      <c r="D144" s="85" t="s">
        <v>60</v>
      </c>
      <c r="E144" s="86">
        <v>12</v>
      </c>
      <c r="F144" s="202">
        <v>77.54</v>
      </c>
      <c r="G144" s="88">
        <f t="shared" si="6"/>
        <v>930.48</v>
      </c>
    </row>
    <row r="145" spans="1:7" ht="33.75">
      <c r="A145" s="75">
        <v>90</v>
      </c>
      <c r="B145" s="199" t="s">
        <v>223</v>
      </c>
      <c r="C145" s="181" t="s">
        <v>224</v>
      </c>
      <c r="D145" s="85" t="s">
        <v>60</v>
      </c>
      <c r="E145" s="86">
        <v>2</v>
      </c>
      <c r="F145" s="202">
        <v>386.37</v>
      </c>
      <c r="G145" s="88">
        <f t="shared" si="6"/>
        <v>772.74</v>
      </c>
    </row>
    <row r="146" spans="1:7" ht="59.25" customHeight="1">
      <c r="A146" s="82">
        <v>91</v>
      </c>
      <c r="B146" s="199" t="s">
        <v>225</v>
      </c>
      <c r="C146" s="181" t="s">
        <v>226</v>
      </c>
      <c r="D146" s="85" t="s">
        <v>60</v>
      </c>
      <c r="E146" s="86">
        <v>2</v>
      </c>
      <c r="F146" s="202">
        <v>194.71</v>
      </c>
      <c r="G146" s="88">
        <f t="shared" si="6"/>
        <v>389.42</v>
      </c>
    </row>
    <row r="147" spans="1:7" ht="22.5">
      <c r="A147" s="75">
        <v>92</v>
      </c>
      <c r="B147" s="83" t="s">
        <v>227</v>
      </c>
      <c r="C147" s="198" t="s">
        <v>228</v>
      </c>
      <c r="D147" s="85" t="s">
        <v>72</v>
      </c>
      <c r="E147" s="86">
        <v>136</v>
      </c>
      <c r="F147" s="197">
        <v>37.37</v>
      </c>
      <c r="G147" s="88">
        <f t="shared" si="6"/>
        <v>5082.32</v>
      </c>
    </row>
    <row r="148" spans="1:7" ht="50.25" customHeight="1">
      <c r="A148" s="82">
        <v>93</v>
      </c>
      <c r="B148" s="199" t="s">
        <v>229</v>
      </c>
      <c r="C148" s="181" t="s">
        <v>230</v>
      </c>
      <c r="D148" s="85" t="s">
        <v>72</v>
      </c>
      <c r="E148" s="86">
        <v>480</v>
      </c>
      <c r="F148" s="202">
        <v>1.67</v>
      </c>
      <c r="G148" s="88">
        <f t="shared" si="6"/>
        <v>801.5999999999999</v>
      </c>
    </row>
    <row r="149" spans="1:7" ht="40.5" customHeight="1">
      <c r="A149" s="75">
        <v>94</v>
      </c>
      <c r="B149" s="199" t="s">
        <v>231</v>
      </c>
      <c r="C149" s="181" t="s">
        <v>232</v>
      </c>
      <c r="D149" s="85" t="s">
        <v>72</v>
      </c>
      <c r="E149" s="86">
        <v>480</v>
      </c>
      <c r="F149" s="202">
        <v>3.69</v>
      </c>
      <c r="G149" s="88">
        <f t="shared" si="6"/>
        <v>1771.2</v>
      </c>
    </row>
    <row r="150" spans="1:7" ht="50.25" customHeight="1">
      <c r="A150" s="82">
        <v>95</v>
      </c>
      <c r="B150" s="199" t="s">
        <v>233</v>
      </c>
      <c r="C150" s="181" t="s">
        <v>234</v>
      </c>
      <c r="D150" s="85" t="s">
        <v>72</v>
      </c>
      <c r="E150" s="86">
        <v>240</v>
      </c>
      <c r="F150" s="202">
        <v>29.58</v>
      </c>
      <c r="G150" s="88">
        <f t="shared" si="6"/>
        <v>7099.2</v>
      </c>
    </row>
    <row r="151" spans="1:7" ht="51.75" customHeight="1">
      <c r="A151" s="75">
        <v>96</v>
      </c>
      <c r="B151" s="83" t="s">
        <v>235</v>
      </c>
      <c r="C151" s="181" t="s">
        <v>236</v>
      </c>
      <c r="D151" s="85" t="s">
        <v>72</v>
      </c>
      <c r="E151" s="86">
        <v>120</v>
      </c>
      <c r="F151" s="197">
        <v>6.01</v>
      </c>
      <c r="G151" s="88">
        <f t="shared" si="6"/>
        <v>721.1999999999999</v>
      </c>
    </row>
    <row r="152" spans="1:7" ht="33.75">
      <c r="A152" s="82">
        <v>97</v>
      </c>
      <c r="B152" s="203" t="s">
        <v>237</v>
      </c>
      <c r="C152" s="182" t="s">
        <v>238</v>
      </c>
      <c r="D152" s="183" t="s">
        <v>60</v>
      </c>
      <c r="E152" s="184">
        <v>48</v>
      </c>
      <c r="F152" s="187">
        <v>28.87</v>
      </c>
      <c r="G152" s="204">
        <f t="shared" si="6"/>
        <v>1385.76</v>
      </c>
    </row>
    <row r="153" spans="1:7" ht="30" customHeight="1">
      <c r="A153" s="75">
        <v>98</v>
      </c>
      <c r="B153" s="205" t="s">
        <v>239</v>
      </c>
      <c r="C153" s="182" t="s">
        <v>240</v>
      </c>
      <c r="D153" s="183" t="s">
        <v>60</v>
      </c>
      <c r="E153" s="184">
        <v>24</v>
      </c>
      <c r="F153" s="187">
        <v>19.3</v>
      </c>
      <c r="G153" s="206">
        <f t="shared" si="6"/>
        <v>463.20000000000005</v>
      </c>
    </row>
    <row r="154" spans="1:7" ht="43.5" customHeight="1">
      <c r="A154" s="82">
        <v>99</v>
      </c>
      <c r="B154" s="83" t="s">
        <v>241</v>
      </c>
      <c r="C154" s="181" t="s">
        <v>242</v>
      </c>
      <c r="D154" s="85" t="s">
        <v>72</v>
      </c>
      <c r="E154" s="86">
        <v>60</v>
      </c>
      <c r="F154" s="197">
        <v>10.5</v>
      </c>
      <c r="G154" s="207">
        <f t="shared" si="6"/>
        <v>630</v>
      </c>
    </row>
    <row r="155" spans="1:7" ht="50.25" customHeight="1">
      <c r="A155" s="75">
        <v>100</v>
      </c>
      <c r="B155" s="83" t="s">
        <v>243</v>
      </c>
      <c r="C155" s="181" t="s">
        <v>244</v>
      </c>
      <c r="D155" s="85" t="s">
        <v>72</v>
      </c>
      <c r="E155" s="86">
        <v>60</v>
      </c>
      <c r="F155" s="197">
        <v>28.29</v>
      </c>
      <c r="G155" s="207">
        <f t="shared" si="6"/>
        <v>1697.3999999999999</v>
      </c>
    </row>
    <row r="156" spans="1:7" ht="47.25" customHeight="1">
      <c r="A156" s="82">
        <v>101</v>
      </c>
      <c r="B156" s="83" t="s">
        <v>245</v>
      </c>
      <c r="C156" s="198" t="s">
        <v>246</v>
      </c>
      <c r="D156" s="85" t="s">
        <v>72</v>
      </c>
      <c r="E156" s="86">
        <v>60</v>
      </c>
      <c r="F156" s="197">
        <v>14.85</v>
      </c>
      <c r="G156" s="207">
        <f t="shared" si="6"/>
        <v>891</v>
      </c>
    </row>
    <row r="157" spans="1:7" ht="33.75" customHeight="1">
      <c r="A157" s="75">
        <v>102</v>
      </c>
      <c r="B157" s="83" t="s">
        <v>247</v>
      </c>
      <c r="C157" s="198" t="s">
        <v>248</v>
      </c>
      <c r="D157" s="85" t="s">
        <v>60</v>
      </c>
      <c r="E157" s="86">
        <v>40</v>
      </c>
      <c r="F157" s="197">
        <v>9.18</v>
      </c>
      <c r="G157" s="207">
        <f t="shared" si="6"/>
        <v>367.2</v>
      </c>
    </row>
    <row r="158" spans="1:7" ht="22.5">
      <c r="A158" s="82">
        <v>103</v>
      </c>
      <c r="B158" s="83" t="s">
        <v>249</v>
      </c>
      <c r="C158" s="198" t="s">
        <v>250</v>
      </c>
      <c r="D158" s="85" t="s">
        <v>60</v>
      </c>
      <c r="E158" s="86">
        <v>12</v>
      </c>
      <c r="F158" s="197">
        <v>54.12</v>
      </c>
      <c r="G158" s="207">
        <f t="shared" si="6"/>
        <v>649.4399999999999</v>
      </c>
    </row>
    <row r="159" spans="1:7" ht="48" customHeight="1">
      <c r="A159" s="75">
        <v>104</v>
      </c>
      <c r="B159" s="181" t="s">
        <v>251</v>
      </c>
      <c r="C159" s="208" t="s">
        <v>252</v>
      </c>
      <c r="D159" s="209" t="s">
        <v>60</v>
      </c>
      <c r="E159" s="210">
        <v>6</v>
      </c>
      <c r="F159" s="197">
        <v>43.15</v>
      </c>
      <c r="G159" s="207">
        <f t="shared" si="6"/>
        <v>258.9</v>
      </c>
    </row>
    <row r="160" spans="1:7" ht="70.5" customHeight="1">
      <c r="A160" s="82">
        <v>105</v>
      </c>
      <c r="B160" s="196" t="s">
        <v>253</v>
      </c>
      <c r="C160" s="198" t="s">
        <v>254</v>
      </c>
      <c r="D160" s="85" t="s">
        <v>60</v>
      </c>
      <c r="E160" s="186">
        <v>1</v>
      </c>
      <c r="F160" s="211">
        <v>184.78</v>
      </c>
      <c r="G160" s="207">
        <f t="shared" si="6"/>
        <v>184.78</v>
      </c>
    </row>
    <row r="161" spans="1:7" ht="62.25" customHeight="1">
      <c r="A161" s="75">
        <v>106</v>
      </c>
      <c r="B161" s="196" t="s">
        <v>255</v>
      </c>
      <c r="C161" s="198" t="s">
        <v>256</v>
      </c>
      <c r="D161" s="85" t="s">
        <v>60</v>
      </c>
      <c r="E161" s="186">
        <v>6</v>
      </c>
      <c r="F161" s="211">
        <v>123.28</v>
      </c>
      <c r="G161" s="207">
        <f t="shared" si="6"/>
        <v>739.6800000000001</v>
      </c>
    </row>
    <row r="162" spans="1:7" ht="56.25">
      <c r="A162" s="82">
        <v>107</v>
      </c>
      <c r="B162" s="196" t="s">
        <v>257</v>
      </c>
      <c r="C162" s="198" t="s">
        <v>258</v>
      </c>
      <c r="D162" s="85" t="s">
        <v>60</v>
      </c>
      <c r="E162" s="186">
        <v>9</v>
      </c>
      <c r="F162" s="211">
        <v>260.13</v>
      </c>
      <c r="G162" s="207">
        <f t="shared" si="6"/>
        <v>2341.17</v>
      </c>
    </row>
    <row r="163" spans="1:7" ht="16.5" customHeight="1">
      <c r="A163" s="75">
        <v>108</v>
      </c>
      <c r="B163" s="196" t="s">
        <v>259</v>
      </c>
      <c r="C163" s="198" t="s">
        <v>260</v>
      </c>
      <c r="D163" s="212" t="s">
        <v>60</v>
      </c>
      <c r="E163" s="186">
        <v>18</v>
      </c>
      <c r="F163" s="211">
        <v>4.23</v>
      </c>
      <c r="G163" s="207">
        <f t="shared" si="6"/>
        <v>76.14000000000001</v>
      </c>
    </row>
    <row r="164" spans="1:7" ht="47.25" customHeight="1">
      <c r="A164" s="82">
        <v>109</v>
      </c>
      <c r="B164" s="213" t="s">
        <v>261</v>
      </c>
      <c r="C164" s="214" t="s">
        <v>214</v>
      </c>
      <c r="D164" s="215" t="s">
        <v>60</v>
      </c>
      <c r="E164" s="216">
        <v>6</v>
      </c>
      <c r="F164" s="217">
        <v>11.13</v>
      </c>
      <c r="G164" s="218">
        <f t="shared" si="6"/>
        <v>66.78</v>
      </c>
    </row>
    <row r="165" spans="1:7" ht="15">
      <c r="A165" s="268" t="s">
        <v>48</v>
      </c>
      <c r="B165" s="268"/>
      <c r="C165" s="268"/>
      <c r="D165" s="268"/>
      <c r="E165" s="268"/>
      <c r="F165" s="268"/>
      <c r="G165" s="97">
        <f>SUM(G129:G164)</f>
        <v>117805.66999999995</v>
      </c>
    </row>
    <row r="166" spans="1:7" ht="15">
      <c r="A166" s="175"/>
      <c r="B166"/>
      <c r="C166"/>
      <c r="E166"/>
      <c r="F166" s="176"/>
      <c r="G166" s="176"/>
    </row>
    <row r="167" spans="1:7" ht="15">
      <c r="A167" s="175"/>
      <c r="B167" s="18" t="s">
        <v>262</v>
      </c>
      <c r="C167"/>
      <c r="E167" s="11"/>
      <c r="F167" s="176"/>
      <c r="G167" s="176"/>
    </row>
    <row r="168" spans="1:7" ht="15">
      <c r="A168" s="219" t="s">
        <v>28</v>
      </c>
      <c r="B168" s="220" t="s">
        <v>29</v>
      </c>
      <c r="C168" s="221" t="s">
        <v>30</v>
      </c>
      <c r="D168" s="222" t="s">
        <v>31</v>
      </c>
      <c r="E168" s="223" t="s">
        <v>32</v>
      </c>
      <c r="F168" s="224" t="s">
        <v>33</v>
      </c>
      <c r="G168" s="225" t="s">
        <v>34</v>
      </c>
    </row>
    <row r="169" spans="1:7" ht="48.75" customHeight="1">
      <c r="A169" s="75">
        <v>110</v>
      </c>
      <c r="B169" s="193" t="s">
        <v>263</v>
      </c>
      <c r="C169" s="77" t="s">
        <v>264</v>
      </c>
      <c r="D169" s="178" t="s">
        <v>37</v>
      </c>
      <c r="E169" s="194">
        <v>384</v>
      </c>
      <c r="F169" s="226">
        <v>14.57</v>
      </c>
      <c r="G169" s="80">
        <f>F169*E169</f>
        <v>5594.88</v>
      </c>
    </row>
    <row r="170" spans="1:7" ht="63.75" customHeight="1">
      <c r="A170" s="75">
        <v>111</v>
      </c>
      <c r="B170" s="193" t="s">
        <v>265</v>
      </c>
      <c r="C170" s="96" t="s">
        <v>266</v>
      </c>
      <c r="D170" s="178" t="s">
        <v>37</v>
      </c>
      <c r="E170" s="194">
        <v>192</v>
      </c>
      <c r="F170" s="226">
        <v>82.03</v>
      </c>
      <c r="G170" s="80">
        <f>F170*E170</f>
        <v>15749.76</v>
      </c>
    </row>
    <row r="171" spans="1:7" ht="27" customHeight="1">
      <c r="A171" s="268" t="s">
        <v>48</v>
      </c>
      <c r="B171" s="268"/>
      <c r="C171" s="268"/>
      <c r="D171" s="268"/>
      <c r="E171" s="268"/>
      <c r="F171" s="268"/>
      <c r="G171" s="97">
        <f>SUM(G169:G170)</f>
        <v>21344.64</v>
      </c>
    </row>
    <row r="172" spans="1:7" ht="15">
      <c r="A172" s="175"/>
      <c r="B172" s="227"/>
      <c r="C172"/>
      <c r="E172" s="11"/>
      <c r="F172" s="176"/>
      <c r="G172" s="176"/>
    </row>
    <row r="173" spans="1:7" ht="15">
      <c r="A173"/>
      <c r="B173" s="18" t="s">
        <v>267</v>
      </c>
      <c r="C173"/>
      <c r="E173"/>
      <c r="F173"/>
      <c r="G173"/>
    </row>
    <row r="174" spans="1:7" ht="15">
      <c r="A174" s="219" t="s">
        <v>28</v>
      </c>
      <c r="B174" s="220" t="s">
        <v>29</v>
      </c>
      <c r="C174" s="221" t="s">
        <v>30</v>
      </c>
      <c r="D174" s="222" t="s">
        <v>31</v>
      </c>
      <c r="E174" s="223" t="s">
        <v>32</v>
      </c>
      <c r="F174" s="224" t="s">
        <v>33</v>
      </c>
      <c r="G174" s="225" t="s">
        <v>34</v>
      </c>
    </row>
    <row r="175" spans="1:7" ht="132.75" customHeight="1">
      <c r="A175" s="75">
        <v>112</v>
      </c>
      <c r="B175" s="193" t="s">
        <v>268</v>
      </c>
      <c r="C175" s="77" t="s">
        <v>269</v>
      </c>
      <c r="D175" s="178" t="s">
        <v>60</v>
      </c>
      <c r="E175" s="194">
        <v>50</v>
      </c>
      <c r="F175" s="226">
        <v>18</v>
      </c>
      <c r="G175" s="80">
        <f>F175*E175</f>
        <v>900</v>
      </c>
    </row>
    <row r="176" spans="1:7" ht="242.25" customHeight="1">
      <c r="A176" s="82">
        <v>113</v>
      </c>
      <c r="B176" s="83" t="s">
        <v>270</v>
      </c>
      <c r="C176" s="208" t="s">
        <v>271</v>
      </c>
      <c r="D176" s="209" t="s">
        <v>57</v>
      </c>
      <c r="E176" s="186">
        <v>100</v>
      </c>
      <c r="F176" s="228">
        <v>10.5</v>
      </c>
      <c r="G176" s="88">
        <f>F176*E176</f>
        <v>1050</v>
      </c>
    </row>
    <row r="177" spans="1:7" ht="39" customHeight="1">
      <c r="A177" s="75">
        <v>114</v>
      </c>
      <c r="B177" s="83" t="s">
        <v>272</v>
      </c>
      <c r="C177" s="229" t="s">
        <v>273</v>
      </c>
      <c r="D177" s="209" t="s">
        <v>57</v>
      </c>
      <c r="E177" s="186">
        <v>400</v>
      </c>
      <c r="F177" s="228">
        <v>15.85</v>
      </c>
      <c r="G177" s="88">
        <f>F177*E177</f>
        <v>6340</v>
      </c>
    </row>
    <row r="178" spans="1:7" ht="96" customHeight="1">
      <c r="A178" s="82">
        <v>115</v>
      </c>
      <c r="B178" s="196" t="s">
        <v>274</v>
      </c>
      <c r="C178" s="229" t="s">
        <v>275</v>
      </c>
      <c r="D178" s="209" t="s">
        <v>57</v>
      </c>
      <c r="E178" s="210">
        <v>200</v>
      </c>
      <c r="F178" s="230">
        <v>127.08</v>
      </c>
      <c r="G178" s="207">
        <f>F178*E178</f>
        <v>25416</v>
      </c>
    </row>
    <row r="179" spans="1:7" ht="93.75" customHeight="1">
      <c r="A179" s="75">
        <v>116</v>
      </c>
      <c r="B179" s="189" t="s">
        <v>276</v>
      </c>
      <c r="C179" s="190" t="s">
        <v>277</v>
      </c>
      <c r="D179" s="92" t="s">
        <v>57</v>
      </c>
      <c r="E179" s="93">
        <v>84</v>
      </c>
      <c r="F179" s="94">
        <v>140.11</v>
      </c>
      <c r="G179" s="192">
        <f>F179*E179</f>
        <v>11769.240000000002</v>
      </c>
    </row>
    <row r="180" spans="1:7" ht="15" customHeight="1">
      <c r="A180" s="268" t="s">
        <v>48</v>
      </c>
      <c r="B180" s="268"/>
      <c r="C180" s="268"/>
      <c r="D180" s="268"/>
      <c r="E180" s="268"/>
      <c r="F180" s="268"/>
      <c r="G180" s="97">
        <f>SUM(G175:G179)</f>
        <v>45475.240000000005</v>
      </c>
    </row>
    <row r="181" ht="15"/>
    <row r="182" spans="1:7" ht="15">
      <c r="A182"/>
      <c r="B182" s="18" t="s">
        <v>278</v>
      </c>
      <c r="C182"/>
      <c r="E182"/>
      <c r="F182"/>
      <c r="G182"/>
    </row>
    <row r="183" spans="1:7" ht="15">
      <c r="A183" s="70" t="s">
        <v>28</v>
      </c>
      <c r="B183" s="71" t="s">
        <v>29</v>
      </c>
      <c r="C183" s="72" t="s">
        <v>30</v>
      </c>
      <c r="D183" s="73" t="s">
        <v>31</v>
      </c>
      <c r="E183" s="70" t="s">
        <v>32</v>
      </c>
      <c r="F183" s="74" t="s">
        <v>33</v>
      </c>
      <c r="G183" s="74" t="s">
        <v>34</v>
      </c>
    </row>
    <row r="184" spans="1:7" ht="45" customHeight="1">
      <c r="A184" s="75">
        <v>117</v>
      </c>
      <c r="B184" s="193" t="s">
        <v>279</v>
      </c>
      <c r="C184" s="77" t="s">
        <v>280</v>
      </c>
      <c r="D184" s="178" t="s">
        <v>57</v>
      </c>
      <c r="E184" s="179">
        <v>100</v>
      </c>
      <c r="F184" s="226">
        <v>10.03</v>
      </c>
      <c r="G184" s="80">
        <f aca="true" t="shared" si="7" ref="G184:G189">F184*E184</f>
        <v>1002.9999999999999</v>
      </c>
    </row>
    <row r="185" spans="1:7" ht="56.25">
      <c r="A185" s="82">
        <v>118</v>
      </c>
      <c r="B185" s="196" t="s">
        <v>281</v>
      </c>
      <c r="C185" s="181" t="s">
        <v>282</v>
      </c>
      <c r="D185" s="85" t="s">
        <v>57</v>
      </c>
      <c r="E185" s="86">
        <v>740</v>
      </c>
      <c r="F185" s="197">
        <v>29.48</v>
      </c>
      <c r="G185" s="88">
        <f t="shared" si="7"/>
        <v>21815.2</v>
      </c>
    </row>
    <row r="186" spans="1:7" ht="45">
      <c r="A186" s="75">
        <v>119</v>
      </c>
      <c r="B186" s="196" t="s">
        <v>283</v>
      </c>
      <c r="C186" s="181" t="s">
        <v>284</v>
      </c>
      <c r="D186" s="85" t="s">
        <v>57</v>
      </c>
      <c r="E186" s="186">
        <v>100</v>
      </c>
      <c r="F186" s="197">
        <v>42.56</v>
      </c>
      <c r="G186" s="88">
        <f t="shared" si="7"/>
        <v>4256</v>
      </c>
    </row>
    <row r="187" spans="1:7" ht="67.5">
      <c r="A187" s="82">
        <v>120</v>
      </c>
      <c r="B187" s="196" t="s">
        <v>285</v>
      </c>
      <c r="C187" s="181" t="s">
        <v>286</v>
      </c>
      <c r="D187" s="85" t="s">
        <v>57</v>
      </c>
      <c r="E187" s="86">
        <v>2500</v>
      </c>
      <c r="F187" s="197">
        <v>32.44</v>
      </c>
      <c r="G187" s="88">
        <f t="shared" si="7"/>
        <v>81100</v>
      </c>
    </row>
    <row r="188" spans="1:7" ht="45">
      <c r="A188" s="75">
        <v>121</v>
      </c>
      <c r="B188" s="199" t="s">
        <v>287</v>
      </c>
      <c r="C188" s="181" t="s">
        <v>288</v>
      </c>
      <c r="D188" s="85" t="s">
        <v>57</v>
      </c>
      <c r="E188" s="186">
        <v>2000</v>
      </c>
      <c r="F188" s="202">
        <v>10.11</v>
      </c>
      <c r="G188" s="88">
        <f t="shared" si="7"/>
        <v>20220</v>
      </c>
    </row>
    <row r="189" spans="1:7" ht="45">
      <c r="A189" s="82">
        <v>122</v>
      </c>
      <c r="B189" s="231" t="s">
        <v>289</v>
      </c>
      <c r="C189" s="232" t="s">
        <v>290</v>
      </c>
      <c r="D189" s="215" t="s">
        <v>57</v>
      </c>
      <c r="E189" s="233">
        <v>1000</v>
      </c>
      <c r="F189" s="234">
        <v>15.71</v>
      </c>
      <c r="G189" s="218">
        <f t="shared" si="7"/>
        <v>15710</v>
      </c>
    </row>
    <row r="190" spans="1:7" ht="15">
      <c r="A190" s="268" t="s">
        <v>48</v>
      </c>
      <c r="B190" s="268"/>
      <c r="C190" s="268"/>
      <c r="D190" s="268"/>
      <c r="E190" s="268"/>
      <c r="F190" s="268"/>
      <c r="G190" s="97">
        <f>SUM(G184:G189)</f>
        <v>144104.2</v>
      </c>
    </row>
    <row r="191" spans="1:7" ht="15">
      <c r="A191"/>
      <c r="B191"/>
      <c r="C191"/>
      <c r="E191"/>
      <c r="F191"/>
      <c r="G191"/>
    </row>
    <row r="192" spans="1:7" ht="15">
      <c r="A192"/>
      <c r="B192" s="18" t="s">
        <v>291</v>
      </c>
      <c r="C192"/>
      <c r="E192"/>
      <c r="F192"/>
      <c r="G192"/>
    </row>
    <row r="193" spans="1:7" ht="15">
      <c r="A193" s="70" t="s">
        <v>28</v>
      </c>
      <c r="B193" s="71" t="s">
        <v>29</v>
      </c>
      <c r="C193" s="72" t="s">
        <v>30</v>
      </c>
      <c r="D193" s="73" t="s">
        <v>31</v>
      </c>
      <c r="E193" s="70" t="s">
        <v>32</v>
      </c>
      <c r="F193" s="74" t="s">
        <v>33</v>
      </c>
      <c r="G193" s="74" t="s">
        <v>34</v>
      </c>
    </row>
    <row r="194" spans="1:7" ht="33.75">
      <c r="A194" s="75">
        <v>123</v>
      </c>
      <c r="B194" s="235" t="s">
        <v>292</v>
      </c>
      <c r="C194" s="77" t="s">
        <v>293</v>
      </c>
      <c r="D194" s="178" t="s">
        <v>57</v>
      </c>
      <c r="E194" s="179">
        <v>240</v>
      </c>
      <c r="F194" s="226">
        <v>31.59</v>
      </c>
      <c r="G194" s="80">
        <f aca="true" t="shared" si="8" ref="G194:G205">F194*E194</f>
        <v>7581.6</v>
      </c>
    </row>
    <row r="195" spans="1:7" ht="44.25" customHeight="1">
      <c r="A195" s="82">
        <v>124</v>
      </c>
      <c r="B195" s="236" t="s">
        <v>294</v>
      </c>
      <c r="C195" s="198" t="s">
        <v>295</v>
      </c>
      <c r="D195" s="85" t="s">
        <v>57</v>
      </c>
      <c r="E195" s="86">
        <v>100</v>
      </c>
      <c r="F195" s="197">
        <v>199.31</v>
      </c>
      <c r="G195" s="88">
        <f t="shared" si="8"/>
        <v>19931</v>
      </c>
    </row>
    <row r="196" spans="1:7" ht="39" customHeight="1">
      <c r="A196" s="75">
        <v>125</v>
      </c>
      <c r="B196" s="203" t="s">
        <v>296</v>
      </c>
      <c r="C196" s="182" t="s">
        <v>297</v>
      </c>
      <c r="D196" s="183" t="s">
        <v>57</v>
      </c>
      <c r="E196" s="184">
        <v>33</v>
      </c>
      <c r="F196" s="187">
        <v>23.71</v>
      </c>
      <c r="G196" s="206">
        <f t="shared" si="8"/>
        <v>782.4300000000001</v>
      </c>
    </row>
    <row r="197" spans="1:7" ht="56.25">
      <c r="A197" s="82">
        <v>126</v>
      </c>
      <c r="B197" s="203" t="s">
        <v>298</v>
      </c>
      <c r="C197" s="182" t="s">
        <v>299</v>
      </c>
      <c r="D197" s="183" t="s">
        <v>57</v>
      </c>
      <c r="E197" s="184">
        <v>33</v>
      </c>
      <c r="F197" s="187">
        <v>31.78</v>
      </c>
      <c r="G197" s="204">
        <f t="shared" si="8"/>
        <v>1048.74</v>
      </c>
    </row>
    <row r="198" spans="1:7" ht="38.25" customHeight="1">
      <c r="A198" s="75">
        <v>127</v>
      </c>
      <c r="B198" s="83" t="s">
        <v>300</v>
      </c>
      <c r="C198" s="181" t="s">
        <v>301</v>
      </c>
      <c r="D198" s="85" t="s">
        <v>57</v>
      </c>
      <c r="E198" s="86">
        <v>150</v>
      </c>
      <c r="F198" s="202">
        <v>24.88</v>
      </c>
      <c r="G198" s="88">
        <f t="shared" si="8"/>
        <v>3732</v>
      </c>
    </row>
    <row r="199" spans="1:7" ht="33.75" customHeight="1">
      <c r="A199" s="82">
        <v>128</v>
      </c>
      <c r="B199" s="83" t="s">
        <v>302</v>
      </c>
      <c r="C199" s="229" t="s">
        <v>303</v>
      </c>
      <c r="D199" s="209" t="s">
        <v>57</v>
      </c>
      <c r="E199" s="186">
        <v>450</v>
      </c>
      <c r="F199" s="228">
        <v>35.9</v>
      </c>
      <c r="G199" s="88">
        <f t="shared" si="8"/>
        <v>16155</v>
      </c>
    </row>
    <row r="200" spans="1:7" ht="79.5" customHeight="1">
      <c r="A200" s="75">
        <v>129</v>
      </c>
      <c r="B200" s="83" t="s">
        <v>304</v>
      </c>
      <c r="C200" s="229" t="s">
        <v>305</v>
      </c>
      <c r="D200" s="209" t="s">
        <v>57</v>
      </c>
      <c r="E200" s="237">
        <v>60</v>
      </c>
      <c r="F200" s="228">
        <v>90.72</v>
      </c>
      <c r="G200" s="88">
        <f t="shared" si="8"/>
        <v>5443.2</v>
      </c>
    </row>
    <row r="201" spans="1:7" ht="64.5" customHeight="1">
      <c r="A201" s="82">
        <v>130</v>
      </c>
      <c r="B201" s="198" t="s">
        <v>306</v>
      </c>
      <c r="C201" s="182" t="s">
        <v>307</v>
      </c>
      <c r="D201" s="183" t="s">
        <v>57</v>
      </c>
      <c r="E201" s="184">
        <v>80</v>
      </c>
      <c r="F201" s="185">
        <v>71.04</v>
      </c>
      <c r="G201" s="207">
        <f t="shared" si="8"/>
        <v>5683.200000000001</v>
      </c>
    </row>
    <row r="202" spans="1:7" ht="45">
      <c r="A202" s="75">
        <v>131</v>
      </c>
      <c r="B202" s="196" t="s">
        <v>308</v>
      </c>
      <c r="C202" s="181" t="s">
        <v>309</v>
      </c>
      <c r="D202" s="85" t="s">
        <v>57</v>
      </c>
      <c r="E202" s="86">
        <v>110</v>
      </c>
      <c r="F202" s="197">
        <v>18.12</v>
      </c>
      <c r="G202" s="207">
        <f t="shared" si="8"/>
        <v>1993.2</v>
      </c>
    </row>
    <row r="203" spans="1:7" ht="57.75" customHeight="1">
      <c r="A203" s="82">
        <v>132</v>
      </c>
      <c r="B203" s="83" t="s">
        <v>310</v>
      </c>
      <c r="C203" s="198" t="s">
        <v>311</v>
      </c>
      <c r="D203" s="85" t="s">
        <v>57</v>
      </c>
      <c r="E203" s="86">
        <v>110</v>
      </c>
      <c r="F203" s="211">
        <v>73.21</v>
      </c>
      <c r="G203" s="207">
        <f t="shared" si="8"/>
        <v>8053.099999999999</v>
      </c>
    </row>
    <row r="204" spans="1:7" ht="33.75">
      <c r="A204" s="75">
        <v>133</v>
      </c>
      <c r="B204" s="181" t="s">
        <v>312</v>
      </c>
      <c r="C204" s="181" t="s">
        <v>313</v>
      </c>
      <c r="D204" s="85" t="s">
        <v>72</v>
      </c>
      <c r="E204" s="86">
        <v>6</v>
      </c>
      <c r="F204" s="197">
        <v>68.49</v>
      </c>
      <c r="G204" s="207">
        <f t="shared" si="8"/>
        <v>410.93999999999994</v>
      </c>
    </row>
    <row r="205" spans="1:7" ht="42" customHeight="1">
      <c r="A205" s="82">
        <v>134</v>
      </c>
      <c r="B205" s="214" t="s">
        <v>314</v>
      </c>
      <c r="C205" s="232" t="s">
        <v>315</v>
      </c>
      <c r="D205" s="215" t="s">
        <v>72</v>
      </c>
      <c r="E205" s="216">
        <v>12</v>
      </c>
      <c r="F205" s="217">
        <v>53.87</v>
      </c>
      <c r="G205" s="218">
        <f t="shared" si="8"/>
        <v>646.4399999999999</v>
      </c>
    </row>
    <row r="206" spans="1:7" ht="15">
      <c r="A206" s="268" t="s">
        <v>48</v>
      </c>
      <c r="B206" s="268"/>
      <c r="C206" s="268"/>
      <c r="D206" s="268"/>
      <c r="E206" s="268"/>
      <c r="F206" s="268"/>
      <c r="G206" s="97">
        <f>SUM(G194:G205)</f>
        <v>71460.85</v>
      </c>
    </row>
    <row r="207" spans="1:7" ht="15">
      <c r="A207" s="154"/>
      <c r="B207" s="65"/>
      <c r="C207" s="155"/>
      <c r="D207" s="155"/>
      <c r="E207" s="67"/>
      <c r="F207" s="156"/>
      <c r="G207" s="157"/>
    </row>
    <row r="208" spans="1:7" ht="15">
      <c r="A208"/>
      <c r="B208" s="18" t="s">
        <v>316</v>
      </c>
      <c r="C208"/>
      <c r="E208"/>
      <c r="F208"/>
      <c r="G208"/>
    </row>
    <row r="209" spans="1:7" ht="15">
      <c r="A209" s="70" t="s">
        <v>28</v>
      </c>
      <c r="B209" s="71" t="s">
        <v>29</v>
      </c>
      <c r="C209" s="72" t="s">
        <v>30</v>
      </c>
      <c r="D209" s="73" t="s">
        <v>31</v>
      </c>
      <c r="E209" s="70" t="s">
        <v>32</v>
      </c>
      <c r="F209" s="74" t="s">
        <v>33</v>
      </c>
      <c r="G209" s="74" t="s">
        <v>34</v>
      </c>
    </row>
    <row r="210" spans="1:7" ht="42" customHeight="1">
      <c r="A210" s="75">
        <v>135</v>
      </c>
      <c r="B210" s="76" t="s">
        <v>317</v>
      </c>
      <c r="C210" s="77" t="s">
        <v>318</v>
      </c>
      <c r="D210" s="78" t="s">
        <v>319</v>
      </c>
      <c r="E210" s="194">
        <v>40</v>
      </c>
      <c r="F210" s="238">
        <v>274.42</v>
      </c>
      <c r="G210" s="195">
        <f aca="true" t="shared" si="9" ref="G210:G215">F210*E210</f>
        <v>10976.800000000001</v>
      </c>
    </row>
    <row r="211" spans="1:7" ht="31.5" customHeight="1">
      <c r="A211" s="82">
        <v>136</v>
      </c>
      <c r="B211" s="198" t="s">
        <v>320</v>
      </c>
      <c r="C211" s="181" t="s">
        <v>321</v>
      </c>
      <c r="D211" s="212" t="s">
        <v>72</v>
      </c>
      <c r="E211" s="186">
        <v>400</v>
      </c>
      <c r="F211" s="239">
        <v>3.34</v>
      </c>
      <c r="G211" s="211">
        <f t="shared" si="9"/>
        <v>1336</v>
      </c>
    </row>
    <row r="212" spans="1:7" ht="28.5" customHeight="1">
      <c r="A212" s="75">
        <v>137</v>
      </c>
      <c r="B212" s="198" t="s">
        <v>322</v>
      </c>
      <c r="C212" s="240" t="s">
        <v>323</v>
      </c>
      <c r="D212" s="209" t="s">
        <v>57</v>
      </c>
      <c r="E212" s="210">
        <v>200</v>
      </c>
      <c r="F212" s="228">
        <v>10.3</v>
      </c>
      <c r="G212" s="88">
        <f t="shared" si="9"/>
        <v>2060</v>
      </c>
    </row>
    <row r="213" spans="1:7" ht="24" customHeight="1">
      <c r="A213" s="82">
        <v>138</v>
      </c>
      <c r="B213" s="83" t="s">
        <v>324</v>
      </c>
      <c r="C213" s="84" t="s">
        <v>325</v>
      </c>
      <c r="D213" s="85" t="s">
        <v>319</v>
      </c>
      <c r="E213" s="86">
        <v>20</v>
      </c>
      <c r="F213" s="197">
        <v>52.73</v>
      </c>
      <c r="G213" s="88">
        <f t="shared" si="9"/>
        <v>1054.6</v>
      </c>
    </row>
    <row r="214" spans="1:7" ht="22.5">
      <c r="A214" s="75">
        <v>139</v>
      </c>
      <c r="B214" s="83" t="s">
        <v>326</v>
      </c>
      <c r="C214" s="84" t="s">
        <v>327</v>
      </c>
      <c r="D214" s="85" t="s">
        <v>57</v>
      </c>
      <c r="E214" s="86">
        <v>80</v>
      </c>
      <c r="F214" s="197">
        <v>10.04</v>
      </c>
      <c r="G214" s="88">
        <f t="shared" si="9"/>
        <v>803.1999999999999</v>
      </c>
    </row>
    <row r="215" spans="1:7" ht="23.25" customHeight="1">
      <c r="A215" s="82">
        <v>140</v>
      </c>
      <c r="B215" s="213" t="s">
        <v>328</v>
      </c>
      <c r="C215" s="241" t="s">
        <v>329</v>
      </c>
      <c r="D215" s="215" t="s">
        <v>57</v>
      </c>
      <c r="E215" s="216">
        <v>90</v>
      </c>
      <c r="F215" s="217">
        <v>12.36</v>
      </c>
      <c r="G215" s="218">
        <f t="shared" si="9"/>
        <v>1112.3999999999999</v>
      </c>
    </row>
    <row r="216" spans="1:7" ht="15">
      <c r="A216" s="268" t="s">
        <v>48</v>
      </c>
      <c r="B216" s="268"/>
      <c r="C216" s="268"/>
      <c r="D216" s="268"/>
      <c r="E216" s="268"/>
      <c r="F216" s="268"/>
      <c r="G216" s="97">
        <f>SUM(G210:G215)</f>
        <v>17343.000000000004</v>
      </c>
    </row>
    <row r="217" spans="1:7" ht="15">
      <c r="A217"/>
      <c r="B217"/>
      <c r="C217"/>
      <c r="E217"/>
      <c r="F217"/>
      <c r="G217"/>
    </row>
    <row r="218" spans="1:7" ht="15">
      <c r="A218"/>
      <c r="B218" s="18" t="s">
        <v>330</v>
      </c>
      <c r="C218"/>
      <c r="E218"/>
      <c r="F218"/>
      <c r="G218"/>
    </row>
    <row r="219" spans="1:7" ht="15">
      <c r="A219" s="242" t="s">
        <v>28</v>
      </c>
      <c r="B219" s="243" t="s">
        <v>29</v>
      </c>
      <c r="C219" s="244" t="s">
        <v>30</v>
      </c>
      <c r="D219" s="245" t="s">
        <v>31</v>
      </c>
      <c r="E219" s="246" t="s">
        <v>32</v>
      </c>
      <c r="F219" s="247" t="s">
        <v>33</v>
      </c>
      <c r="G219" s="248" t="s">
        <v>34</v>
      </c>
    </row>
    <row r="220" spans="1:7" ht="61.5" customHeight="1">
      <c r="A220" s="75">
        <v>141</v>
      </c>
      <c r="B220" s="193" t="s">
        <v>331</v>
      </c>
      <c r="C220" s="76" t="s">
        <v>332</v>
      </c>
      <c r="D220" s="78" t="s">
        <v>333</v>
      </c>
      <c r="E220" s="194">
        <v>190</v>
      </c>
      <c r="F220" s="195">
        <v>12.09</v>
      </c>
      <c r="G220" s="80">
        <f>F220*E220</f>
        <v>2297.1</v>
      </c>
    </row>
    <row r="221" spans="1:7" ht="39" customHeight="1">
      <c r="A221" s="82">
        <v>142</v>
      </c>
      <c r="B221" s="249" t="s">
        <v>334</v>
      </c>
      <c r="C221" s="181" t="s">
        <v>335</v>
      </c>
      <c r="D221" s="85" t="s">
        <v>319</v>
      </c>
      <c r="E221" s="86">
        <v>30</v>
      </c>
      <c r="F221" s="197">
        <v>59.08</v>
      </c>
      <c r="G221" s="207">
        <f>F221*E221</f>
        <v>1772.3999999999999</v>
      </c>
    </row>
    <row r="222" spans="1:7" ht="66.75" customHeight="1">
      <c r="A222" s="89">
        <v>143</v>
      </c>
      <c r="B222" s="231" t="s">
        <v>336</v>
      </c>
      <c r="C222" s="214" t="s">
        <v>0</v>
      </c>
      <c r="D222" s="250" t="s">
        <v>333</v>
      </c>
      <c r="E222" s="251">
        <v>190</v>
      </c>
      <c r="F222" s="252">
        <v>14.24</v>
      </c>
      <c r="G222" s="218">
        <f>F222*E222</f>
        <v>2705.6</v>
      </c>
    </row>
    <row r="223" spans="1:7" ht="15">
      <c r="A223" s="267" t="s">
        <v>48</v>
      </c>
      <c r="B223" s="267"/>
      <c r="C223" s="267"/>
      <c r="D223" s="267"/>
      <c r="E223" s="267"/>
      <c r="F223" s="267"/>
      <c r="G223" s="167">
        <f>SUM(G220:G222)</f>
        <v>6775.1</v>
      </c>
    </row>
    <row r="224" spans="1:7" ht="15">
      <c r="A224" s="175"/>
      <c r="B224"/>
      <c r="C224"/>
      <c r="E224" s="253"/>
      <c r="F224" s="176"/>
      <c r="G224" s="176"/>
    </row>
    <row r="225" spans="1:7" ht="15">
      <c r="A225" s="11"/>
      <c r="B225" s="18" t="s">
        <v>1</v>
      </c>
      <c r="C225" s="254"/>
      <c r="E225" s="11"/>
      <c r="F225" s="255"/>
      <c r="G225" s="255"/>
    </row>
    <row r="226" spans="1:7" ht="15">
      <c r="A226" s="242" t="s">
        <v>28</v>
      </c>
      <c r="B226" s="243" t="s">
        <v>29</v>
      </c>
      <c r="C226" s="244" t="s">
        <v>30</v>
      </c>
      <c r="D226" s="245" t="s">
        <v>31</v>
      </c>
      <c r="E226" s="246" t="s">
        <v>32</v>
      </c>
      <c r="F226" s="247" t="s">
        <v>33</v>
      </c>
      <c r="G226" s="248" t="s">
        <v>34</v>
      </c>
    </row>
    <row r="227" spans="1:7" ht="48.75" customHeight="1">
      <c r="A227" s="75">
        <v>144</v>
      </c>
      <c r="B227" s="193" t="s">
        <v>2</v>
      </c>
      <c r="C227" s="77" t="s">
        <v>3</v>
      </c>
      <c r="D227" s="78" t="s">
        <v>4</v>
      </c>
      <c r="E227" s="194">
        <v>600</v>
      </c>
      <c r="F227" s="195">
        <v>10.16</v>
      </c>
      <c r="G227" s="80">
        <f>F227*E227</f>
        <v>6096</v>
      </c>
    </row>
    <row r="228" spans="1:7" ht="44.25" customHeight="1">
      <c r="A228" s="82">
        <v>145</v>
      </c>
      <c r="B228" s="83" t="s">
        <v>5</v>
      </c>
      <c r="C228" s="229" t="s">
        <v>6</v>
      </c>
      <c r="D228" s="209" t="s">
        <v>57</v>
      </c>
      <c r="E228" s="186">
        <v>100</v>
      </c>
      <c r="F228" s="256">
        <v>9.18</v>
      </c>
      <c r="G228" s="88">
        <f>F228*E228</f>
        <v>918</v>
      </c>
    </row>
    <row r="229" spans="1:7" ht="47.25" customHeight="1">
      <c r="A229" s="75">
        <v>146</v>
      </c>
      <c r="B229" s="198" t="s">
        <v>7</v>
      </c>
      <c r="C229" s="198" t="s">
        <v>8</v>
      </c>
      <c r="D229" s="85" t="s">
        <v>57</v>
      </c>
      <c r="E229" s="186">
        <v>300</v>
      </c>
      <c r="F229" s="211">
        <v>5.26</v>
      </c>
      <c r="G229" s="257">
        <f>F229*E229</f>
        <v>1578</v>
      </c>
    </row>
    <row r="230" spans="1:7" ht="66" customHeight="1">
      <c r="A230" s="82">
        <v>147</v>
      </c>
      <c r="B230" s="231" t="s">
        <v>9</v>
      </c>
      <c r="C230" s="214" t="s">
        <v>10</v>
      </c>
      <c r="D230" s="215" t="s">
        <v>57</v>
      </c>
      <c r="E230" s="216">
        <v>400</v>
      </c>
      <c r="F230" s="217">
        <v>53.86</v>
      </c>
      <c r="G230" s="218">
        <f>F230*E230</f>
        <v>21544</v>
      </c>
    </row>
    <row r="231" spans="1:7" ht="15">
      <c r="A231" s="267" t="s">
        <v>48</v>
      </c>
      <c r="B231" s="267"/>
      <c r="C231" s="267"/>
      <c r="D231" s="267"/>
      <c r="E231" s="267"/>
      <c r="F231" s="267"/>
      <c r="G231" s="167">
        <f>SUM(G227:G230)</f>
        <v>30136</v>
      </c>
    </row>
    <row r="232" spans="1:7" ht="11.25" customHeight="1">
      <c r="A232"/>
      <c r="B232"/>
      <c r="C232"/>
      <c r="E232"/>
      <c r="F232"/>
      <c r="G232"/>
    </row>
    <row r="233" spans="1:7" ht="15">
      <c r="A233"/>
      <c r="B233" s="18" t="s">
        <v>11</v>
      </c>
      <c r="C233"/>
      <c r="E233"/>
      <c r="F233"/>
      <c r="G233"/>
    </row>
    <row r="234" spans="1:7" ht="15">
      <c r="A234" s="70" t="s">
        <v>28</v>
      </c>
      <c r="B234" s="71" t="s">
        <v>29</v>
      </c>
      <c r="C234" s="72" t="s">
        <v>30</v>
      </c>
      <c r="D234" s="73" t="s">
        <v>31</v>
      </c>
      <c r="E234" s="70" t="s">
        <v>32</v>
      </c>
      <c r="F234" s="74" t="s">
        <v>33</v>
      </c>
      <c r="G234" s="74" t="s">
        <v>34</v>
      </c>
    </row>
    <row r="235" spans="1:7" ht="33.75">
      <c r="A235" s="258">
        <v>148</v>
      </c>
      <c r="B235" s="259" t="s">
        <v>12</v>
      </c>
      <c r="C235" s="260" t="s">
        <v>13</v>
      </c>
      <c r="D235" s="261" t="s">
        <v>72</v>
      </c>
      <c r="E235" s="262">
        <v>72</v>
      </c>
      <c r="F235" s="263">
        <v>15.23</v>
      </c>
      <c r="G235" s="264">
        <f>F235*E235</f>
        <v>1096.56</v>
      </c>
    </row>
    <row r="236" spans="1:7" ht="15">
      <c r="A236" s="267" t="s">
        <v>48</v>
      </c>
      <c r="B236" s="267"/>
      <c r="C236" s="267"/>
      <c r="D236" s="267"/>
      <c r="E236" s="267"/>
      <c r="F236" s="267"/>
      <c r="G236" s="167">
        <f>SUM(G235)</f>
        <v>1096.56</v>
      </c>
    </row>
    <row r="237" spans="1:7" ht="15">
      <c r="A237" s="265"/>
      <c r="B237" s="266"/>
      <c r="C237" s="155"/>
      <c r="D237" s="155"/>
      <c r="E237" s="1"/>
      <c r="F237" s="155"/>
      <c r="G237" s="157"/>
    </row>
    <row r="238" spans="1:7" ht="15">
      <c r="A238" s="265" t="s">
        <v>14</v>
      </c>
      <c r="B238" s="266"/>
      <c r="C238" s="155"/>
      <c r="D238" s="155"/>
      <c r="E238" s="1"/>
      <c r="F238" s="155"/>
      <c r="G238" s="157">
        <f>G26+G35+G43+G65+G77+G84+G104+G110+G125+G165+G180+G190+G206+G216+G223+G231+G236+G171</f>
        <v>1123193.12</v>
      </c>
    </row>
    <row r="239" spans="1:7" ht="15">
      <c r="A239" s="265" t="s">
        <v>15</v>
      </c>
      <c r="B239" s="266"/>
      <c r="C239" s="155"/>
      <c r="D239" s="155"/>
      <c r="E239" s="1"/>
      <c r="F239" s="155"/>
      <c r="G239" s="157">
        <f>G238*0.2</f>
        <v>224638.62400000004</v>
      </c>
    </row>
    <row r="240" spans="1:7" ht="15">
      <c r="A240" s="265" t="s">
        <v>16</v>
      </c>
      <c r="B240" s="266"/>
      <c r="C240" s="155"/>
      <c r="D240" s="155"/>
      <c r="E240" s="1"/>
      <c r="F240" s="155"/>
      <c r="G240" s="157">
        <f>SUM(G238:G239)</f>
        <v>1347831.7440000002</v>
      </c>
    </row>
  </sheetData>
  <sheetProtection/>
  <mergeCells count="27">
    <mergeCell ref="A26:F26"/>
    <mergeCell ref="B5:D5"/>
    <mergeCell ref="B6:D6"/>
    <mergeCell ref="E6:F6"/>
    <mergeCell ref="B7:D7"/>
    <mergeCell ref="B10:G10"/>
    <mergeCell ref="B11:G11"/>
    <mergeCell ref="B12:G12"/>
    <mergeCell ref="A15:C15"/>
    <mergeCell ref="A16:C16"/>
    <mergeCell ref="A171:F171"/>
    <mergeCell ref="A35:F35"/>
    <mergeCell ref="A43:F43"/>
    <mergeCell ref="A65:F65"/>
    <mergeCell ref="A77:F77"/>
    <mergeCell ref="A84:F84"/>
    <mergeCell ref="A104:F104"/>
    <mergeCell ref="A110:F110"/>
    <mergeCell ref="A125:F125"/>
    <mergeCell ref="A165:F165"/>
    <mergeCell ref="A231:F231"/>
    <mergeCell ref="A236:F236"/>
    <mergeCell ref="A180:F180"/>
    <mergeCell ref="A190:F190"/>
    <mergeCell ref="A206:F206"/>
    <mergeCell ref="A216:F216"/>
    <mergeCell ref="A223:F223"/>
  </mergeCells>
  <hyperlinks>
    <hyperlink ref="B139" r:id="rId1" display="IT 29.15.0206 (/)"/>
    <hyperlink ref="B140" r:id="rId2" display="IT 24.28.0050 (/)"/>
    <hyperlink ref="B141" r:id="rId3" display="IT 24.26.0115 (/)"/>
    <hyperlink ref="B142" r:id="rId4" display="IT 24.32.0056 (/)"/>
    <hyperlink ref="B144" r:id="rId5" display="IT 24.50.0200 (/)"/>
    <hyperlink ref="B145" r:id="rId6" display="IT 24.50.0450 (A)"/>
    <hyperlink ref="B146" r:id="rId7" display="IT 24.48.0200 (/)"/>
    <hyperlink ref="B148" r:id="rId8" display="IT 24.32.0053 (/)"/>
    <hyperlink ref="B149" r:id="rId9" display="IT 25.34.0357 (/)"/>
    <hyperlink ref="B150" r:id="rId10" display="IT 24.32.0080 (/)"/>
    <hyperlink ref="B188" r:id="rId11" display="PT 04.15.0106 (A)"/>
  </hyperlinks>
  <printOptions/>
  <pageMargins left="0.511805555555555" right="0.511805555555555" top="0.7875" bottom="0.7875" header="0.511805555555555" footer="0.511805555555555"/>
  <pageSetup horizontalDpi="600" verticalDpi="600" orientation="portrait" paperSize="9" r:id="rId15"/>
  <headerFooter alignWithMargins="0">
    <oddHeader xml:space="preserve">&amp;CANEXO III </oddHeader>
  </headerFooter>
  <drawing r:id="rId14"/>
  <legacyDrawing r:id="rId13"/>
</worksheet>
</file>

<file path=docProps/app.xml><?xml version="1.0" encoding="utf-8"?>
<Properties xmlns="http://schemas.openxmlformats.org/officeDocument/2006/extended-properties" xmlns:vt="http://schemas.openxmlformats.org/officeDocument/2006/docPropsVTypes">
  <Application>LibreOffice/4.4.5.2$Windows_x86 LibreOffice_project/a22f674fd25a3b6f45bdebf25400ed2adff0ff99</Application>
  <DocSecurity>0</DocSecurity>
  <Template/>
  <Manager/>
  <Company>PCRJ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Nídia Pinto</dc:creator>
  <cp:keywords/>
  <dc:description/>
  <cp:lastModifiedBy>02555738</cp:lastModifiedBy>
  <cp:lastPrinted>2016-02-22T13:01:37Z</cp:lastPrinted>
  <dcterms:created xsi:type="dcterms:W3CDTF">2013-02-06T18:15:22Z</dcterms:created>
  <dcterms:modified xsi:type="dcterms:W3CDTF">2016-02-22T13:01:49Z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PCRJ</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